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 SocioEkonomski\CSI 090 BrojNaNaselenie\"/>
    </mc:Choice>
  </mc:AlternateContent>
  <xr:revisionPtr revIDLastSave="0" documentId="13_ncr:1_{C09EB108-54E0-4D5C-9E2A-DFD7A3B7E46F}" xr6:coauthVersionLast="47" xr6:coauthVersionMax="47" xr10:uidLastSave="{00000000-0000-0000-0000-000000000000}"/>
  <bookViews>
    <workbookView xWindow="5070" yWindow="1185" windowWidth="20295" windowHeight="20415" xr2:uid="{00000000-000D-0000-FFFF-FFFF00000000}"/>
  </bookViews>
  <sheets>
    <sheet name="09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" i="2" l="1"/>
  <c r="U66" i="2"/>
  <c r="U67" i="2"/>
  <c r="U68" i="2"/>
  <c r="U69" i="2"/>
  <c r="U70" i="2"/>
  <c r="U71" i="2"/>
  <c r="U65" i="2"/>
  <c r="Z31" i="2"/>
  <c r="Z30" i="2"/>
  <c r="AA31" i="2"/>
  <c r="Z32" i="2"/>
  <c r="AA30" i="2"/>
  <c r="X30" i="2"/>
  <c r="X32" i="2"/>
  <c r="Y30" i="2"/>
  <c r="Y31" i="2"/>
  <c r="Y32" i="2"/>
  <c r="X31" i="2"/>
  <c r="AA32" i="2"/>
  <c r="Z29" i="2"/>
  <c r="AA29" i="2" s="1"/>
  <c r="Y29" i="2"/>
  <c r="X29" i="2"/>
  <c r="F169" i="2"/>
  <c r="E154" i="2"/>
  <c r="F112" i="2"/>
  <c r="E169" i="2" l="1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R74" i="2" s="1"/>
  <c r="S63" i="2"/>
  <c r="S81" i="2" s="1"/>
  <c r="B63" i="2"/>
  <c r="R79" i="2"/>
  <c r="R81" i="2" l="1"/>
  <c r="S80" i="2"/>
  <c r="S79" i="2"/>
  <c r="R78" i="2"/>
  <c r="S76" i="2"/>
  <c r="S75" i="2"/>
  <c r="R77" i="2"/>
  <c r="R76" i="2"/>
  <c r="R75" i="2"/>
  <c r="R80" i="2"/>
  <c r="S78" i="2"/>
  <c r="S77" i="2"/>
  <c r="S74" i="2"/>
  <c r="AA70" i="2"/>
  <c r="AB70" i="2" s="1"/>
  <c r="AC70" i="2" s="1"/>
  <c r="X65" i="2"/>
  <c r="Y65" i="2" s="1"/>
  <c r="X66" i="2"/>
  <c r="Y66" i="2" s="1"/>
  <c r="X67" i="2"/>
  <c r="Y67" i="2" s="1"/>
  <c r="X68" i="2"/>
  <c r="Y68" i="2" s="1"/>
  <c r="X69" i="2"/>
  <c r="Y69" i="2" s="1"/>
  <c r="X70" i="2"/>
  <c r="Y70" i="2" s="1"/>
  <c r="X71" i="2"/>
  <c r="Y71" i="2" s="1"/>
  <c r="X64" i="2"/>
  <c r="Y64" i="2" s="1"/>
  <c r="P4" i="2"/>
  <c r="N4" i="2"/>
  <c r="O4" i="2" s="1"/>
  <c r="H113" i="2"/>
  <c r="H117" i="2"/>
  <c r="F118" i="2"/>
  <c r="H120" i="2"/>
  <c r="F117" i="2"/>
  <c r="H116" i="2"/>
  <c r="H115" i="2"/>
  <c r="G115" i="2"/>
  <c r="F115" i="2"/>
  <c r="G114" i="2"/>
  <c r="F114" i="2"/>
  <c r="F113" i="2"/>
  <c r="E167" i="2"/>
  <c r="F167" i="2"/>
  <c r="Q74" i="2"/>
  <c r="Q75" i="2"/>
  <c r="Q76" i="2"/>
  <c r="Q77" i="2"/>
  <c r="Q78" i="2"/>
  <c r="Q79" i="2"/>
  <c r="Q80" i="2"/>
  <c r="Q81" i="2"/>
  <c r="AE65" i="2"/>
  <c r="AF65" i="2" s="1"/>
  <c r="AG65" i="2" s="1"/>
  <c r="AE66" i="2"/>
  <c r="AF66" i="2" s="1"/>
  <c r="AG66" i="2" s="1"/>
  <c r="AE67" i="2"/>
  <c r="AF67" i="2"/>
  <c r="AG67" i="2" s="1"/>
  <c r="AE68" i="2"/>
  <c r="AF68" i="2" s="1"/>
  <c r="AG68" i="2" s="1"/>
  <c r="AE69" i="2"/>
  <c r="AF69" i="2" s="1"/>
  <c r="AG69" i="2" s="1"/>
  <c r="AE70" i="2"/>
  <c r="AF70" i="2" s="1"/>
  <c r="AG70" i="2" s="1"/>
  <c r="AE71" i="2"/>
  <c r="AF71" i="2"/>
  <c r="AG71" i="2" s="1"/>
  <c r="AE64" i="2"/>
  <c r="AF64" i="2" s="1"/>
  <c r="AG64" i="2" s="1"/>
  <c r="AA64" i="2"/>
  <c r="AB64" i="2" s="1"/>
  <c r="AC64" i="2" s="1"/>
  <c r="AA65" i="2"/>
  <c r="AB65" i="2" s="1"/>
  <c r="AC65" i="2" s="1"/>
  <c r="AA66" i="2"/>
  <c r="AB66" i="2" s="1"/>
  <c r="AC66" i="2" s="1"/>
  <c r="AA67" i="2"/>
  <c r="AB67" i="2"/>
  <c r="AC67" i="2" s="1"/>
  <c r="AA68" i="2"/>
  <c r="AB68" i="2" s="1"/>
  <c r="AC68" i="2" s="1"/>
  <c r="AA69" i="2"/>
  <c r="AB69" i="2" s="1"/>
  <c r="AC69" i="2" s="1"/>
  <c r="AA71" i="2"/>
  <c r="AB71" i="2" s="1"/>
  <c r="AC71" i="2" s="1"/>
  <c r="B166" i="2"/>
  <c r="F166" i="2" s="1"/>
  <c r="T32" i="2"/>
  <c r="T31" i="2"/>
  <c r="T30" i="2"/>
  <c r="P74" i="2"/>
  <c r="P75" i="2"/>
  <c r="P76" i="2"/>
  <c r="P77" i="2"/>
  <c r="P78" i="2"/>
  <c r="P79" i="2"/>
  <c r="P80" i="2"/>
  <c r="P81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F153" i="2"/>
  <c r="E153" i="2"/>
  <c r="F152" i="2"/>
  <c r="E152" i="2"/>
  <c r="D75" i="2"/>
  <c r="E75" i="2"/>
  <c r="F75" i="2"/>
  <c r="F74" i="2"/>
  <c r="F76" i="2"/>
  <c r="F77" i="2"/>
  <c r="F78" i="2"/>
  <c r="F79" i="2"/>
  <c r="F80" i="2"/>
  <c r="F81" i="2"/>
  <c r="G75" i="2"/>
  <c r="H75" i="2"/>
  <c r="I75" i="2"/>
  <c r="J75" i="2"/>
  <c r="J74" i="2"/>
  <c r="J76" i="2"/>
  <c r="J77" i="2"/>
  <c r="J78" i="2"/>
  <c r="J79" i="2"/>
  <c r="J80" i="2"/>
  <c r="J81" i="2"/>
  <c r="K75" i="2"/>
  <c r="L75" i="2"/>
  <c r="M75" i="2"/>
  <c r="N75" i="2"/>
  <c r="O75" i="2"/>
  <c r="D76" i="2"/>
  <c r="E76" i="2"/>
  <c r="G76" i="2"/>
  <c r="H76" i="2"/>
  <c r="I76" i="2"/>
  <c r="K76" i="2"/>
  <c r="L76" i="2"/>
  <c r="M76" i="2"/>
  <c r="N76" i="2"/>
  <c r="O76" i="2"/>
  <c r="D77" i="2"/>
  <c r="E77" i="2"/>
  <c r="G77" i="2"/>
  <c r="H77" i="2"/>
  <c r="I77" i="2"/>
  <c r="K77" i="2"/>
  <c r="L77" i="2"/>
  <c r="M77" i="2"/>
  <c r="N77" i="2"/>
  <c r="O77" i="2"/>
  <c r="D78" i="2"/>
  <c r="E78" i="2"/>
  <c r="G78" i="2"/>
  <c r="H78" i="2"/>
  <c r="I78" i="2"/>
  <c r="K78" i="2"/>
  <c r="L78" i="2"/>
  <c r="M78" i="2"/>
  <c r="N78" i="2"/>
  <c r="O78" i="2"/>
  <c r="D79" i="2"/>
  <c r="E79" i="2"/>
  <c r="G79" i="2"/>
  <c r="H79" i="2"/>
  <c r="I79" i="2"/>
  <c r="K79" i="2"/>
  <c r="L79" i="2"/>
  <c r="L74" i="2"/>
  <c r="L80" i="2"/>
  <c r="L81" i="2"/>
  <c r="M79" i="2"/>
  <c r="N79" i="2"/>
  <c r="O79" i="2"/>
  <c r="D80" i="2"/>
  <c r="E80" i="2"/>
  <c r="E74" i="2"/>
  <c r="E81" i="2"/>
  <c r="G80" i="2"/>
  <c r="H80" i="2"/>
  <c r="I80" i="2"/>
  <c r="K80" i="2"/>
  <c r="M80" i="2"/>
  <c r="N80" i="2"/>
  <c r="O80" i="2"/>
  <c r="D81" i="2"/>
  <c r="G81" i="2"/>
  <c r="H81" i="2"/>
  <c r="I81" i="2"/>
  <c r="K81" i="2"/>
  <c r="M81" i="2"/>
  <c r="N81" i="2"/>
  <c r="O81" i="2"/>
  <c r="K74" i="2"/>
  <c r="M74" i="2"/>
  <c r="N74" i="2"/>
  <c r="O74" i="2"/>
  <c r="D74" i="2"/>
  <c r="G74" i="2"/>
  <c r="H74" i="2"/>
  <c r="I74" i="2"/>
  <c r="C77" i="2"/>
  <c r="C78" i="2"/>
  <c r="C79" i="2"/>
  <c r="C80" i="2"/>
  <c r="C81" i="2"/>
  <c r="C75" i="2"/>
  <c r="C74" i="2"/>
  <c r="C76" i="2"/>
  <c r="B75" i="2"/>
  <c r="B74" i="2"/>
  <c r="B76" i="2"/>
  <c r="B77" i="2"/>
  <c r="B78" i="2"/>
  <c r="B79" i="2"/>
  <c r="B80" i="2"/>
  <c r="B81" i="2"/>
  <c r="F119" i="2"/>
  <c r="H114" i="2"/>
  <c r="R82" i="2" l="1"/>
  <c r="S82" i="2"/>
  <c r="I82" i="2"/>
  <c r="F82" i="2"/>
  <c r="B82" i="2"/>
  <c r="G118" i="2"/>
  <c r="H118" i="2"/>
  <c r="G112" i="2"/>
  <c r="L82" i="2"/>
  <c r="G120" i="2"/>
  <c r="G116" i="2"/>
  <c r="H119" i="2"/>
  <c r="G119" i="2"/>
  <c r="H112" i="2"/>
  <c r="N82" i="2"/>
  <c r="K82" i="2"/>
  <c r="J82" i="2"/>
  <c r="P82" i="2"/>
  <c r="D82" i="2"/>
  <c r="G82" i="2"/>
  <c r="O82" i="2"/>
  <c r="H82" i="2"/>
  <c r="M82" i="2"/>
  <c r="Q82" i="2"/>
  <c r="G117" i="2"/>
  <c r="F116" i="2"/>
  <c r="E82" i="2"/>
  <c r="C82" i="2"/>
  <c r="G113" i="2"/>
  <c r="E166" i="2"/>
  <c r="F120" i="2"/>
  <c r="F168" i="2" l="1"/>
  <c r="E168" i="2"/>
</calcChain>
</file>

<file path=xl/sharedStrings.xml><?xml version="1.0" encoding="utf-8"?>
<sst xmlns="http://schemas.openxmlformats.org/spreadsheetml/2006/main" count="106" uniqueCount="61">
  <si>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</si>
  <si>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</si>
  <si>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</si>
  <si>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</si>
  <si>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</si>
  <si>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</si>
  <si>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</si>
  <si>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</si>
  <si>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</si>
  <si>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</si>
  <si>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</si>
  <si>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</si>
  <si>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</si>
  <si>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</si>
  <si>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</si>
  <si>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 регион</t>
  </si>
  <si>
    <t>Источен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</si>
  <si>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</si>
  <si>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</si>
  <si>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</si>
  <si>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</si>
  <si>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</si>
  <si>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</si>
  <si>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Вкупно</t>
  </si>
  <si>
    <t>2002</t>
  </si>
  <si>
    <t>2003</t>
  </si>
  <si>
    <t>2004</t>
  </si>
  <si>
    <t>2005</t>
  </si>
  <si>
    <t>0-14</t>
  </si>
  <si>
    <t>15-64</t>
  </si>
  <si>
    <t>64+</t>
  </si>
  <si>
    <t>1931</t>
  </si>
  <si>
    <t>1948</t>
  </si>
  <si>
    <t>1953</t>
  </si>
  <si>
    <t>1961</t>
  </si>
  <si>
    <t>1971</t>
  </si>
  <si>
    <t>1981</t>
  </si>
  <si>
    <t>1991</t>
  </si>
  <si>
    <t>1994</t>
  </si>
  <si>
    <t>вкупно</t>
  </si>
  <si>
    <t>Табела 1. Население во Република Северна Македонија според пописите</t>
  </si>
  <si>
    <t>Табела 2. Проценет број на население во Република Северна Македонија на 31.12, вкупно и по специфични групи на возраст</t>
  </si>
  <si>
    <t>Табела 3. Проценет број на население во Република Северна Македонија на 31.12, по статистички региони, по години</t>
  </si>
  <si>
    <t>Удел во вкупниот број на проценето население</t>
  </si>
  <si>
    <t>15-65</t>
  </si>
  <si>
    <t>Удел во вкупното население во регионот</t>
  </si>
  <si>
    <t>Мажи</t>
  </si>
  <si>
    <t>Жени</t>
  </si>
  <si>
    <t>Табела 5. Проценет број на население во Република Северна Македонија на 31.12, по пол, по години</t>
  </si>
  <si>
    <t>Удел во вкупниот број на население</t>
  </si>
  <si>
    <t>Број на население</t>
  </si>
  <si>
    <t>Извор: Државен завод за статистика</t>
  </si>
  <si>
    <t>2020</t>
  </si>
  <si>
    <t>2006-2020</t>
  </si>
  <si>
    <t>2019-2020</t>
  </si>
  <si>
    <t>2021*</t>
  </si>
  <si>
    <t>*од попис во 2021</t>
  </si>
  <si>
    <t>* од попис во 2021</t>
  </si>
  <si>
    <t>2002-2021</t>
  </si>
  <si>
    <t>Табела 4. Број на население во Република Северна Македонија за 2023 година, по статистички региони и по специфични групи на возраст</t>
  </si>
  <si>
    <t>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</si>
</sst>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</numFmts>
  <fonts count="8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 applyNumberFormat="0" applyBorder="0" applyAlignment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Border="0"/>
    <xf numFmtId="0" fontId="2" fillId="0" borderId="0" applyBorder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 applyBorder="1"/>
    <xf numFmtId="1" fontId="3" fillId="0" borderId="0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1" applyNumberFormat="1" applyFont="1" applyFill="1" applyBorder="1" applyProtection="1"/>
    <xf numFmtId="165" fontId="3" fillId="0" borderId="0" xfId="1" applyNumberFormat="1" applyFont="1" applyFill="1" applyBorder="1" applyProtection="1"/>
    <xf numFmtId="166" fontId="3" fillId="0" borderId="1" xfId="2" applyNumberFormat="1" applyFont="1" applyFill="1" applyBorder="1" applyProtection="1"/>
    <xf numFmtId="166" fontId="3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166" fontId="0" fillId="0" borderId="1" xfId="2" applyNumberFormat="1" applyFont="1" applyFill="1" applyBorder="1" applyProtection="1"/>
    <xf numFmtId="165" fontId="3" fillId="0" borderId="0" xfId="0" applyNumberFormat="1" applyFont="1"/>
    <xf numFmtId="0" fontId="1" fillId="0" borderId="0" xfId="0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right" vertical="center"/>
    </xf>
    <xf numFmtId="166" fontId="4" fillId="0" borderId="1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2" fontId="3" fillId="0" borderId="0" xfId="0" applyNumberFormat="1" applyFont="1"/>
    <xf numFmtId="2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Protection="1"/>
    <xf numFmtId="0" fontId="1" fillId="0" borderId="1" xfId="0" applyFont="1" applyBorder="1" applyAlignment="1">
      <alignment horizontal="center"/>
    </xf>
    <xf numFmtId="166" fontId="3" fillId="2" borderId="1" xfId="2" applyNumberFormat="1" applyFont="1" applyFill="1" applyBorder="1" applyProtection="1"/>
    <xf numFmtId="166" fontId="3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166" fontId="0" fillId="2" borderId="1" xfId="2" applyNumberFormat="1" applyFont="1" applyFill="1" applyBorder="1" applyProtection="1"/>
    <xf numFmtId="0" fontId="1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/>
    <xf numFmtId="167" fontId="3" fillId="0" borderId="0" xfId="0" applyNumberFormat="1" applyFont="1"/>
    <xf numFmtId="166" fontId="3" fillId="0" borderId="0" xfId="2" applyNumberFormat="1" applyFont="1"/>
    <xf numFmtId="1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 xr:uid="{42FCE135-3AFF-4B67-AFEF-A9ACC01A4B5E}"/>
    <cellStyle name="Normal 3" xfId="4" xr:uid="{87AC11D4-484A-49CD-875C-1D6F51FDA91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6576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'090'!$B$3:$K$3</c:f>
              <c:strCache>
                <c:ptCount val="10"/>
                <c:pt idx="0">
                  <c:v>1931</c:v>
                </c:pt>
                <c:pt idx="1">
                  <c:v>1948</c:v>
                </c:pt>
                <c:pt idx="2">
                  <c:v>1953</c:v>
                </c:pt>
                <c:pt idx="3">
                  <c:v>1961</c:v>
                </c:pt>
                <c:pt idx="4">
                  <c:v>1971</c:v>
                </c:pt>
                <c:pt idx="5">
                  <c:v>1981</c:v>
                </c:pt>
                <c:pt idx="6">
                  <c:v>1991</c:v>
                </c:pt>
                <c:pt idx="7">
                  <c:v>1994</c:v>
                </c:pt>
                <c:pt idx="8">
                  <c:v>2002</c:v>
                </c:pt>
                <c:pt idx="9">
                  <c:v>2021</c:v>
                </c:pt>
              </c:strCache>
            </c:strRef>
          </c:cat>
          <c:val>
            <c:numRef>
              <c:f>'090'!$B$4:$K$4</c:f>
              <c:numCache>
                <c:formatCode>_(* #,##0_);_(* \(#,##0\);_(* "-"??_);_(@_)</c:formatCode>
                <c:ptCount val="10"/>
                <c:pt idx="0">
                  <c:v>949958</c:v>
                </c:pt>
                <c:pt idx="1">
                  <c:v>1152986</c:v>
                </c:pt>
                <c:pt idx="2">
                  <c:v>1304514</c:v>
                </c:pt>
                <c:pt idx="3">
                  <c:v>1406003</c:v>
                </c:pt>
                <c:pt idx="4">
                  <c:v>1647308</c:v>
                </c:pt>
                <c:pt idx="5">
                  <c:v>1909136</c:v>
                </c:pt>
                <c:pt idx="6">
                  <c:v>2033964</c:v>
                </c:pt>
                <c:pt idx="7">
                  <c:v>1945932</c:v>
                </c:pt>
                <c:pt idx="8">
                  <c:v>2022547</c:v>
                </c:pt>
                <c:pt idx="9">
                  <c:v>1836713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1-F747-826F-28B7256F0A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747680"/>
        <c:axId val="1591749856"/>
      </c:barChart>
      <c:catAx>
        <c:axId val="15917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91749856"/>
        <c:crosses val="autoZero"/>
        <c:auto val="1"/>
        <c:lblAlgn val="ctr"/>
        <c:lblOffset val="100"/>
        <c:noMultiLvlLbl val="0"/>
      </c:catAx>
      <c:valAx>
        <c:axId val="159174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жители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9174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'090'!$A$30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name>Тренд (0-14)</c:nam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'090'!$B$28:$W$28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  <c:pt idx="20">
                  <c:v>2022</c:v>
                </c:pt>
                <c:pt idx="21">
                  <c:v>2023</c:v>
                </c:pt>
              </c:strCache>
            </c:strRef>
          </c:cat>
          <c:val>
            <c:numRef>
              <c:f>'090'!$B$30:$W$30</c:f>
              <c:numCache>
                <c:formatCode>_(* #,##0_);_(* \(#,##0\);_(* "-"??_);_(@_)</c:formatCode>
                <c:ptCount val="22"/>
                <c:pt idx="0">
                  <c:v>424940</c:v>
                </c:pt>
                <c:pt idx="1">
                  <c:v>414924</c:v>
                </c:pt>
                <c:pt idx="2">
                  <c:v>406015</c:v>
                </c:pt>
                <c:pt idx="3">
                  <c:v>396351</c:v>
                </c:pt>
                <c:pt idx="4">
                  <c:v>386248</c:v>
                </c:pt>
                <c:pt idx="5">
                  <c:v>377487</c:v>
                </c:pt>
                <c:pt idx="6">
                  <c:v>370215</c:v>
                </c:pt>
                <c:pt idx="7">
                  <c:v>363457</c:v>
                </c:pt>
                <c:pt idx="8">
                  <c:v>358971</c:v>
                </c:pt>
                <c:pt idx="9">
                  <c:v>353725</c:v>
                </c:pt>
                <c:pt idx="10">
                  <c:v>351154</c:v>
                </c:pt>
                <c:pt idx="11">
                  <c:v>348416</c:v>
                </c:pt>
                <c:pt idx="12">
                  <c:v>347644</c:v>
                </c:pt>
                <c:pt idx="13">
                  <c:v>344909</c:v>
                </c:pt>
                <c:pt idx="14">
                  <c:v>343319</c:v>
                </c:pt>
                <c:pt idx="15">
                  <c:v>341983</c:v>
                </c:pt>
                <c:pt idx="16">
                  <c:v>339955</c:v>
                </c:pt>
                <c:pt idx="17">
                  <c:v>336630</c:v>
                </c:pt>
                <c:pt idx="18">
                  <c:v>333373</c:v>
                </c:pt>
                <c:pt idx="19">
                  <c:v>311347</c:v>
                </c:pt>
                <c:pt idx="20">
                  <c:v>307992</c:v>
                </c:pt>
                <c:pt idx="21">
                  <c:v>304032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9-E14B-89B3-B844DFC2E093}"/>
            </c:ext>
          </c:extLst>
        </c:ser>
        <c:ser>
          <c:idx val="1"/>
          <c:order val="1"/>
          <c:tx>
            <c:strRef>
              <c:f>'090'!$A$31</c:f>
              <c:strCache>
                <c:ptCount val="1"/>
                <c:pt idx="0">
                  <c:v>15-64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'090'!$B$28:$W$28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  <c:pt idx="20">
                  <c:v>2022</c:v>
                </c:pt>
                <c:pt idx="21">
                  <c:v>2023</c:v>
                </c:pt>
              </c:strCache>
            </c:strRef>
          </c:cat>
          <c:val>
            <c:numRef>
              <c:f>'090'!$B$31:$W$31</c:f>
              <c:numCache>
                <c:formatCode>_(* #,##0_);_(* \(#,##0\);_(* "-"??_);_(@_)</c:formatCode>
                <c:ptCount val="22"/>
                <c:pt idx="0">
                  <c:v>1383671</c:v>
                </c:pt>
                <c:pt idx="1">
                  <c:v>1396477</c:v>
                </c:pt>
                <c:pt idx="2">
                  <c:v>1406550</c:v>
                </c:pt>
                <c:pt idx="3">
                  <c:v>1414995</c:v>
                </c:pt>
                <c:pt idx="4">
                  <c:v>1426065</c:v>
                </c:pt>
                <c:pt idx="5">
                  <c:v>1434295</c:v>
                </c:pt>
                <c:pt idx="6">
                  <c:v>1442098</c:v>
                </c:pt>
                <c:pt idx="7">
                  <c:v>1450200</c:v>
                </c:pt>
                <c:pt idx="8">
                  <c:v>1456785</c:v>
                </c:pt>
                <c:pt idx="9">
                  <c:v>1462734</c:v>
                </c:pt>
                <c:pt idx="10">
                  <c:v>1463266</c:v>
                </c:pt>
                <c:pt idx="11">
                  <c:v>1461625</c:v>
                </c:pt>
                <c:pt idx="12">
                  <c:v>1459086</c:v>
                </c:pt>
                <c:pt idx="13">
                  <c:v>1457092</c:v>
                </c:pt>
                <c:pt idx="14">
                  <c:v>1455198</c:v>
                </c:pt>
                <c:pt idx="15">
                  <c:v>1449869</c:v>
                </c:pt>
                <c:pt idx="16">
                  <c:v>1445077</c:v>
                </c:pt>
                <c:pt idx="17">
                  <c:v>1438810</c:v>
                </c:pt>
                <c:pt idx="18">
                  <c:v>1430046</c:v>
                </c:pt>
                <c:pt idx="19">
                  <c:v>1210035</c:v>
                </c:pt>
                <c:pt idx="20">
                  <c:v>1198647</c:v>
                </c:pt>
                <c:pt idx="21">
                  <c:v>1191057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9-E14B-89B3-B844DFC2E093}"/>
            </c:ext>
          </c:extLst>
        </c:ser>
        <c:ser>
          <c:idx val="2"/>
          <c:order val="2"/>
          <c:tx>
            <c:strRef>
              <c:f>'090'!$A$32</c:f>
              <c:strCache>
                <c:ptCount val="1"/>
                <c:pt idx="0">
                  <c:v>64+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trendline>
            <c:name>Тренд (64+)</c:name>
            <c:spPr>
              <a:ln w="381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'090'!$B$28:$W$28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  <c:pt idx="20">
                  <c:v>2022</c:v>
                </c:pt>
                <c:pt idx="21">
                  <c:v>2023</c:v>
                </c:pt>
              </c:strCache>
            </c:strRef>
          </c:cat>
          <c:val>
            <c:numRef>
              <c:f>'090'!$B$32:$W$32</c:f>
              <c:numCache>
                <c:formatCode>_(* #,##0_);_(* \(#,##0\);_(* "-"??_);_(@_)</c:formatCode>
                <c:ptCount val="22"/>
                <c:pt idx="0">
                  <c:v>215043</c:v>
                </c:pt>
                <c:pt idx="1">
                  <c:v>218491</c:v>
                </c:pt>
                <c:pt idx="2">
                  <c:v>222631</c:v>
                </c:pt>
                <c:pt idx="3">
                  <c:v>227168</c:v>
                </c:pt>
                <c:pt idx="4">
                  <c:v>229628</c:v>
                </c:pt>
                <c:pt idx="5">
                  <c:v>233395</c:v>
                </c:pt>
                <c:pt idx="6">
                  <c:v>236306</c:v>
                </c:pt>
                <c:pt idx="7">
                  <c:v>239065</c:v>
                </c:pt>
                <c:pt idx="8">
                  <c:v>241528</c:v>
                </c:pt>
                <c:pt idx="9">
                  <c:v>243335</c:v>
                </c:pt>
                <c:pt idx="10">
                  <c:v>247874</c:v>
                </c:pt>
                <c:pt idx="11">
                  <c:v>255728</c:v>
                </c:pt>
                <c:pt idx="12">
                  <c:v>262442</c:v>
                </c:pt>
                <c:pt idx="13">
                  <c:v>269277</c:v>
                </c:pt>
                <c:pt idx="14">
                  <c:v>275185</c:v>
                </c:pt>
                <c:pt idx="15">
                  <c:v>283449</c:v>
                </c:pt>
                <c:pt idx="16">
                  <c:v>292100</c:v>
                </c:pt>
                <c:pt idx="17">
                  <c:v>300815</c:v>
                </c:pt>
                <c:pt idx="18">
                  <c:v>305389</c:v>
                </c:pt>
                <c:pt idx="19">
                  <c:v>315331</c:v>
                </c:pt>
                <c:pt idx="20">
                  <c:v>323315</c:v>
                </c:pt>
                <c:pt idx="21">
                  <c:v>331158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9-E14B-89B3-B844DFC2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1741152"/>
        <c:axId val="1585333760"/>
      </c:barChart>
      <c:catAx>
        <c:axId val="15917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85333760"/>
        <c:crosses val="autoZero"/>
        <c:auto val="1"/>
        <c:lblAlgn val="ctr"/>
        <c:lblOffset val="100"/>
        <c:noMultiLvlLbl val="0"/>
      </c:catAx>
      <c:valAx>
        <c:axId val="15853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1" i="0" baseline="0">
                    <a:effectLst/>
                  </a:rPr>
                  <a:t>Број на жители</a:t>
                </a:r>
                <a:endParaRPr lang="en-US" sz="12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917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'090'!$A$64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'090'!$B$64:$S$64</c:f>
              <c:numCache>
                <c:formatCode>_(* #,##0_);_(* \(#,##0\);_(* "-"??_);_(@_)</c:formatCode>
                <c:ptCount val="18"/>
                <c:pt idx="0">
                  <c:v>154161</c:v>
                </c:pt>
                <c:pt idx="1">
                  <c:v>153929</c:v>
                </c:pt>
                <c:pt idx="2">
                  <c:v>153872</c:v>
                </c:pt>
                <c:pt idx="3">
                  <c:v>153837</c:v>
                </c:pt>
                <c:pt idx="4">
                  <c:v>153880</c:v>
                </c:pt>
                <c:pt idx="5">
                  <c:v>153764</c:v>
                </c:pt>
                <c:pt idx="6">
                  <c:v>153554</c:v>
                </c:pt>
                <c:pt idx="7">
                  <c:v>153422</c:v>
                </c:pt>
                <c:pt idx="8">
                  <c:v>153272</c:v>
                </c:pt>
                <c:pt idx="9">
                  <c:v>152917</c:v>
                </c:pt>
                <c:pt idx="10">
                  <c:v>152571</c:v>
                </c:pt>
                <c:pt idx="11">
                  <c:v>152249</c:v>
                </c:pt>
                <c:pt idx="12">
                  <c:v>152022</c:v>
                </c:pt>
                <c:pt idx="13">
                  <c:v>151492</c:v>
                </c:pt>
                <c:pt idx="14">
                  <c:v>150319</c:v>
                </c:pt>
                <c:pt idx="15">
                  <c:v>138722</c:v>
                </c:pt>
                <c:pt idx="16">
                  <c:v>137645</c:v>
                </c:pt>
                <c:pt idx="17">
                  <c:v>136948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4-A14B-9DDE-6A7BE51586A1}"/>
            </c:ext>
          </c:extLst>
        </c:ser>
        <c:ser>
          <c:idx val="1"/>
          <c:order val="1"/>
          <c:tx>
            <c:strRef>
              <c:f>'090'!$A$65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'090'!$B$65:$S$65</c:f>
              <c:numCache>
                <c:formatCode>_(* #,##0_);_(* \(#,##0\);_(* "-"??_);_(@_)</c:formatCode>
                <c:ptCount val="18"/>
                <c:pt idx="0">
                  <c:v>180791</c:v>
                </c:pt>
                <c:pt idx="1">
                  <c:v>180422</c:v>
                </c:pt>
                <c:pt idx="2">
                  <c:v>180100</c:v>
                </c:pt>
                <c:pt idx="3">
                  <c:v>179846</c:v>
                </c:pt>
                <c:pt idx="4">
                  <c:v>179695</c:v>
                </c:pt>
                <c:pt idx="5">
                  <c:v>179080</c:v>
                </c:pt>
                <c:pt idx="6">
                  <c:v>178551</c:v>
                </c:pt>
                <c:pt idx="7">
                  <c:v>177988</c:v>
                </c:pt>
                <c:pt idx="8">
                  <c:v>177411</c:v>
                </c:pt>
                <c:pt idx="9">
                  <c:v>176877</c:v>
                </c:pt>
                <c:pt idx="10">
                  <c:v>176262</c:v>
                </c:pt>
                <c:pt idx="11">
                  <c:v>175616</c:v>
                </c:pt>
                <c:pt idx="12">
                  <c:v>174877</c:v>
                </c:pt>
                <c:pt idx="13">
                  <c:v>173804</c:v>
                </c:pt>
                <c:pt idx="14">
                  <c:v>172277</c:v>
                </c:pt>
                <c:pt idx="15">
                  <c:v>150234</c:v>
                </c:pt>
                <c:pt idx="16">
                  <c:v>148671</c:v>
                </c:pt>
                <c:pt idx="17">
                  <c:v>147474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4-A14B-9DDE-6A7BE51586A1}"/>
            </c:ext>
          </c:extLst>
        </c:ser>
        <c:ser>
          <c:idx val="2"/>
          <c:order val="2"/>
          <c:tx>
            <c:strRef>
              <c:f>'090'!$A$66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'090'!$B$66:$S$66</c:f>
              <c:numCache>
                <c:formatCode>_(* #,##0_);_(* \(#,##0\);_(* "-"??_);_(@_)</c:formatCode>
                <c:ptCount val="18"/>
                <c:pt idx="0">
                  <c:v>222141</c:v>
                </c:pt>
                <c:pt idx="1">
                  <c:v>222221</c:v>
                </c:pt>
                <c:pt idx="2">
                  <c:v>222064</c:v>
                </c:pt>
                <c:pt idx="3">
                  <c:v>221899</c:v>
                </c:pt>
                <c:pt idx="4">
                  <c:v>221811</c:v>
                </c:pt>
                <c:pt idx="5">
                  <c:v>221219</c:v>
                </c:pt>
                <c:pt idx="6">
                  <c:v>220455</c:v>
                </c:pt>
                <c:pt idx="7">
                  <c:v>220199</c:v>
                </c:pt>
                <c:pt idx="8">
                  <c:v>220065</c:v>
                </c:pt>
                <c:pt idx="9">
                  <c:v>219718</c:v>
                </c:pt>
                <c:pt idx="10">
                  <c:v>219740</c:v>
                </c:pt>
                <c:pt idx="11">
                  <c:v>219663</c:v>
                </c:pt>
                <c:pt idx="12">
                  <c:v>219580</c:v>
                </c:pt>
                <c:pt idx="13">
                  <c:v>219180</c:v>
                </c:pt>
                <c:pt idx="14">
                  <c:v>218114</c:v>
                </c:pt>
                <c:pt idx="15">
                  <c:v>177398</c:v>
                </c:pt>
                <c:pt idx="16">
                  <c:v>176610</c:v>
                </c:pt>
                <c:pt idx="17">
                  <c:v>176120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4-A14B-9DDE-6A7BE51586A1}"/>
            </c:ext>
          </c:extLst>
        </c:ser>
        <c:ser>
          <c:idx val="3"/>
          <c:order val="3"/>
          <c:tx>
            <c:strRef>
              <c:f>'090'!$A$67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'090'!$B$67:$S$67</c:f>
              <c:numCache>
                <c:formatCode>_(* #,##0_);_(* \(#,##0\);_(* "-"??_);_(@_)</c:formatCode>
                <c:ptCount val="18"/>
                <c:pt idx="0">
                  <c:v>172067</c:v>
                </c:pt>
                <c:pt idx="1">
                  <c:v>172238</c:v>
                </c:pt>
                <c:pt idx="2">
                  <c:v>172485</c:v>
                </c:pt>
                <c:pt idx="3">
                  <c:v>172693</c:v>
                </c:pt>
                <c:pt idx="4">
                  <c:v>173024</c:v>
                </c:pt>
                <c:pt idx="5">
                  <c:v>173083</c:v>
                </c:pt>
                <c:pt idx="6">
                  <c:v>173291</c:v>
                </c:pt>
                <c:pt idx="7">
                  <c:v>173472</c:v>
                </c:pt>
                <c:pt idx="8">
                  <c:v>173572</c:v>
                </c:pt>
                <c:pt idx="9">
                  <c:v>173552</c:v>
                </c:pt>
                <c:pt idx="10">
                  <c:v>173545</c:v>
                </c:pt>
                <c:pt idx="11">
                  <c:v>173405</c:v>
                </c:pt>
                <c:pt idx="12">
                  <c:v>173327</c:v>
                </c:pt>
                <c:pt idx="13">
                  <c:v>172824</c:v>
                </c:pt>
                <c:pt idx="14">
                  <c:v>171840</c:v>
                </c:pt>
                <c:pt idx="15">
                  <c:v>148387</c:v>
                </c:pt>
                <c:pt idx="16">
                  <c:v>147272</c:v>
                </c:pt>
                <c:pt idx="17">
                  <c:v>146592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4-A14B-9DDE-6A7BE51586A1}"/>
            </c:ext>
          </c:extLst>
        </c:ser>
        <c:ser>
          <c:idx val="4"/>
          <c:order val="4"/>
          <c:tx>
            <c:strRef>
              <c:f>'090'!$A$68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'090'!$B$68:$S$68</c:f>
              <c:numCache>
                <c:formatCode>_(* #,##0_);_(* \(#,##0\);_(* "-"??_);_(@_)</c:formatCode>
                <c:ptCount val="18"/>
                <c:pt idx="0">
                  <c:v>235861</c:v>
                </c:pt>
                <c:pt idx="1">
                  <c:v>235141</c:v>
                </c:pt>
                <c:pt idx="2">
                  <c:v>234659</c:v>
                </c:pt>
                <c:pt idx="3">
                  <c:v>234320</c:v>
                </c:pt>
                <c:pt idx="4">
                  <c:v>233952</c:v>
                </c:pt>
                <c:pt idx="5">
                  <c:v>233306</c:v>
                </c:pt>
                <c:pt idx="6">
                  <c:v>232618</c:v>
                </c:pt>
                <c:pt idx="7">
                  <c:v>232113</c:v>
                </c:pt>
                <c:pt idx="8">
                  <c:v>231500</c:v>
                </c:pt>
                <c:pt idx="9">
                  <c:v>230771</c:v>
                </c:pt>
                <c:pt idx="10">
                  <c:v>230004</c:v>
                </c:pt>
                <c:pt idx="11">
                  <c:v>228977</c:v>
                </c:pt>
                <c:pt idx="12">
                  <c:v>227919</c:v>
                </c:pt>
                <c:pt idx="13">
                  <c:v>226837</c:v>
                </c:pt>
                <c:pt idx="14">
                  <c:v>224670</c:v>
                </c:pt>
                <c:pt idx="15">
                  <c:v>210431</c:v>
                </c:pt>
                <c:pt idx="16">
                  <c:v>208552</c:v>
                </c:pt>
                <c:pt idx="17">
                  <c:v>207463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4-A14B-9DDE-6A7BE51586A1}"/>
            </c:ext>
          </c:extLst>
        </c:ser>
        <c:ser>
          <c:idx val="5"/>
          <c:order val="5"/>
          <c:tx>
            <c:strRef>
              <c:f>'090'!$A$69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'090'!$B$69:$S$69</c:f>
              <c:numCache>
                <c:formatCode>_(* #,##0_);_(* \(#,##0\);_(* "-"??_);_(@_)</c:formatCode>
                <c:ptCount val="18"/>
                <c:pt idx="0">
                  <c:v>310853</c:v>
                </c:pt>
                <c:pt idx="1">
                  <c:v>312106</c:v>
                </c:pt>
                <c:pt idx="2">
                  <c:v>313110</c:v>
                </c:pt>
                <c:pt idx="3">
                  <c:v>314194</c:v>
                </c:pt>
                <c:pt idx="4">
                  <c:v>315413</c:v>
                </c:pt>
                <c:pt idx="5">
                  <c:v>316517</c:v>
                </c:pt>
                <c:pt idx="6">
                  <c:v>317490</c:v>
                </c:pt>
                <c:pt idx="7">
                  <c:v>318458</c:v>
                </c:pt>
                <c:pt idx="8">
                  <c:v>319532</c:v>
                </c:pt>
                <c:pt idx="9">
                  <c:v>320299</c:v>
                </c:pt>
                <c:pt idx="10">
                  <c:v>320826</c:v>
                </c:pt>
                <c:pt idx="11">
                  <c:v>321573</c:v>
                </c:pt>
                <c:pt idx="12">
                  <c:v>322338</c:v>
                </c:pt>
                <c:pt idx="13">
                  <c:v>322872</c:v>
                </c:pt>
                <c:pt idx="14">
                  <c:v>322166</c:v>
                </c:pt>
                <c:pt idx="15">
                  <c:v>251552</c:v>
                </c:pt>
                <c:pt idx="16">
                  <c:v>251922</c:v>
                </c:pt>
                <c:pt idx="17">
                  <c:v>251993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4-A14B-9DDE-6A7BE51586A1}"/>
            </c:ext>
          </c:extLst>
        </c:ser>
        <c:ser>
          <c:idx val="6"/>
          <c:order val="6"/>
          <c:tx>
            <c:strRef>
              <c:f>'090'!$A$70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'090'!$B$70:$S$70</c:f>
              <c:numCache>
                <c:formatCode>_(* #,##0_);_(* \(#,##0\);_(* "-"??_);_(@_)</c:formatCode>
                <c:ptCount val="18"/>
                <c:pt idx="0">
                  <c:v>174076</c:v>
                </c:pt>
                <c:pt idx="1">
                  <c:v>174139</c:v>
                </c:pt>
                <c:pt idx="2">
                  <c:v>174415</c:v>
                </c:pt>
                <c:pt idx="3">
                  <c:v>174876</c:v>
                </c:pt>
                <c:pt idx="4">
                  <c:v>175211</c:v>
                </c:pt>
                <c:pt idx="5">
                  <c:v>175323</c:v>
                </c:pt>
                <c:pt idx="6">
                  <c:v>175560</c:v>
                </c:pt>
                <c:pt idx="7">
                  <c:v>175863</c:v>
                </c:pt>
                <c:pt idx="8">
                  <c:v>176174</c:v>
                </c:pt>
                <c:pt idx="9">
                  <c:v>176231</c:v>
                </c:pt>
                <c:pt idx="10">
                  <c:v>176169</c:v>
                </c:pt>
                <c:pt idx="11">
                  <c:v>176260</c:v>
                </c:pt>
                <c:pt idx="12">
                  <c:v>176196</c:v>
                </c:pt>
                <c:pt idx="13">
                  <c:v>175973</c:v>
                </c:pt>
                <c:pt idx="14">
                  <c:v>175171</c:v>
                </c:pt>
                <c:pt idx="15">
                  <c:v>152982</c:v>
                </c:pt>
                <c:pt idx="16">
                  <c:v>152405</c:v>
                </c:pt>
                <c:pt idx="17">
                  <c:v>152177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64-A14B-9DDE-6A7BE51586A1}"/>
            </c:ext>
          </c:extLst>
        </c:ser>
        <c:ser>
          <c:idx val="7"/>
          <c:order val="7"/>
          <c:tx>
            <c:strRef>
              <c:f>'090'!$A$71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'090'!$B$62:$S$62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'090'!$B$71:$S$71</c:f>
              <c:numCache>
                <c:formatCode>_(* #,##0_);_(* \(#,##0\);_(* "-"??_);_(@_)</c:formatCode>
                <c:ptCount val="18"/>
                <c:pt idx="0">
                  <c:v>591991</c:v>
                </c:pt>
                <c:pt idx="1">
                  <c:v>594981</c:v>
                </c:pt>
                <c:pt idx="2">
                  <c:v>597914</c:v>
                </c:pt>
                <c:pt idx="3">
                  <c:v>601057</c:v>
                </c:pt>
                <c:pt idx="4">
                  <c:v>604298</c:v>
                </c:pt>
                <c:pt idx="5">
                  <c:v>607502</c:v>
                </c:pt>
                <c:pt idx="6">
                  <c:v>610775</c:v>
                </c:pt>
                <c:pt idx="7">
                  <c:v>614254</c:v>
                </c:pt>
                <c:pt idx="8">
                  <c:v>617646</c:v>
                </c:pt>
                <c:pt idx="9">
                  <c:v>620913</c:v>
                </c:pt>
                <c:pt idx="10">
                  <c:v>624585</c:v>
                </c:pt>
                <c:pt idx="11">
                  <c:v>627558</c:v>
                </c:pt>
                <c:pt idx="12">
                  <c:v>630873</c:v>
                </c:pt>
                <c:pt idx="13">
                  <c:v>633273</c:v>
                </c:pt>
                <c:pt idx="14">
                  <c:v>634251</c:v>
                </c:pt>
                <c:pt idx="15">
                  <c:v>607007</c:v>
                </c:pt>
                <c:pt idx="16">
                  <c:v>606877</c:v>
                </c:pt>
                <c:pt idx="17">
                  <c:v>607480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64-A14B-9DDE-6A7BE515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5333216"/>
        <c:axId val="1585334304"/>
      </c:barChart>
      <c:catAx>
        <c:axId val="15853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85334304"/>
        <c:crosses val="autoZero"/>
        <c:auto val="1"/>
        <c:lblAlgn val="ctr"/>
        <c:lblOffset val="100"/>
        <c:noMultiLvlLbl val="0"/>
      </c:catAx>
      <c:valAx>
        <c:axId val="15853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жители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8533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'090'!$A$29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'090'!$B$28:$W$28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  <c:pt idx="20">
                  <c:v>2022</c:v>
                </c:pt>
                <c:pt idx="21">
                  <c:v>2023</c:v>
                </c:pt>
              </c:strCache>
            </c:strRef>
          </c:cat>
          <c:val>
            <c:numRef>
              <c:f>'090'!$B$29:$W$29</c:f>
              <c:numCache>
                <c:formatCode>_(* #,##0_);_(* \(#,##0\);_(* "-"??_);_(@_)</c:formatCode>
                <c:ptCount val="22"/>
                <c:pt idx="0">
                  <c:v>2023654</c:v>
                </c:pt>
                <c:pt idx="1">
                  <c:v>2029892</c:v>
                </c:pt>
                <c:pt idx="2">
                  <c:v>2035196</c:v>
                </c:pt>
                <c:pt idx="3">
                  <c:v>2038514</c:v>
                </c:pt>
                <c:pt idx="4">
                  <c:v>2041941</c:v>
                </c:pt>
                <c:pt idx="5">
                  <c:v>2045177</c:v>
                </c:pt>
                <c:pt idx="6">
                  <c:v>2048619</c:v>
                </c:pt>
                <c:pt idx="7">
                  <c:v>2052722</c:v>
                </c:pt>
                <c:pt idx="8">
                  <c:v>2057284</c:v>
                </c:pt>
                <c:pt idx="9">
                  <c:v>2059794</c:v>
                </c:pt>
                <c:pt idx="10">
                  <c:v>2062294</c:v>
                </c:pt>
                <c:pt idx="11">
                  <c:v>2065769</c:v>
                </c:pt>
                <c:pt idx="12">
                  <c:v>2069172</c:v>
                </c:pt>
                <c:pt idx="13">
                  <c:v>2071278</c:v>
                </c:pt>
                <c:pt idx="14">
                  <c:v>2073702</c:v>
                </c:pt>
                <c:pt idx="15">
                  <c:v>2075301</c:v>
                </c:pt>
                <c:pt idx="16">
                  <c:v>2077132</c:v>
                </c:pt>
                <c:pt idx="17">
                  <c:v>2076255</c:v>
                </c:pt>
                <c:pt idx="18">
                  <c:v>2068808</c:v>
                </c:pt>
                <c:pt idx="19">
                  <c:v>1836713</c:v>
                </c:pt>
                <c:pt idx="20">
                  <c:v>1829954</c:v>
                </c:pt>
                <c:pt idx="21">
                  <c:v>1826247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5-7C45-99C2-0EAA01A63A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8"/>
        <c:overlap val="-27"/>
        <c:axId val="1585335936"/>
        <c:axId val="1703716080"/>
      </c:barChart>
      <c:catAx>
        <c:axId val="158533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3716080"/>
        <c:crosses val="autoZero"/>
        <c:auto val="1"/>
        <c:lblAlgn val="ctr"/>
        <c:lblOffset val="100"/>
        <c:noMultiLvlLbl val="0"/>
      </c:catAx>
      <c:valAx>
        <c:axId val="17037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1" i="0" baseline="0">
                    <a:effectLst/>
                  </a:rPr>
                  <a:t>Број на жители</a:t>
                </a:r>
                <a:endParaRPr lang="en-US" sz="12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58533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'090'!$F$111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'090'!$F$112:$F$120</c:f>
              <c:numCache>
                <c:formatCode>0.0%</c:formatCode>
                <c:ptCount val="9"/>
                <c:pt idx="0">
                  <c:v>0.16647912357966912</c:v>
                </c:pt>
                <c:pt idx="1">
                  <c:v>0.15256885825276748</c:v>
                </c:pt>
                <c:pt idx="2">
                  <c:v>0.13521027435344535</c:v>
                </c:pt>
                <c:pt idx="3">
                  <c:v>0.15468998410174881</c:v>
                </c:pt>
                <c:pt idx="4">
                  <c:v>0.15449683475223749</c:v>
                </c:pt>
                <c:pt idx="5">
                  <c:v>0.14514877351624145</c:v>
                </c:pt>
                <c:pt idx="6">
                  <c:v>0.18006849396610222</c:v>
                </c:pt>
                <c:pt idx="7">
                  <c:v>0.166234056394856</c:v>
                </c:pt>
                <c:pt idx="8">
                  <c:v>0.18522420491209587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9847-8381-92350424DF62}"/>
            </c:ext>
          </c:extLst>
        </c:ser>
        <c:ser>
          <c:idx val="1"/>
          <c:order val="1"/>
          <c:tx>
            <c:strRef>
              <c:f>'090'!$G$111</c:f>
              <c:strCache>
                <c:ptCount val="1"/>
                <c:pt idx="0">
                  <c:v>15-65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'090'!$G$112:$G$120</c:f>
              <c:numCache>
                <c:formatCode>0.0%</c:formatCode>
                <c:ptCount val="9"/>
                <c:pt idx="0">
                  <c:v>0.65218834035045647</c:v>
                </c:pt>
                <c:pt idx="1">
                  <c:v>0.65002774775827321</c:v>
                </c:pt>
                <c:pt idx="2">
                  <c:v>0.63969242035884288</c:v>
                </c:pt>
                <c:pt idx="3">
                  <c:v>0.66420054508289805</c:v>
                </c:pt>
                <c:pt idx="4">
                  <c:v>0.64316606636105655</c:v>
                </c:pt>
                <c:pt idx="5">
                  <c:v>0.64617787268091176</c:v>
                </c:pt>
                <c:pt idx="6">
                  <c:v>0.67977285083315808</c:v>
                </c:pt>
                <c:pt idx="7">
                  <c:v>0.66193314364194322</c:v>
                </c:pt>
                <c:pt idx="8">
                  <c:v>0.64257259498255082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9847-8381-92350424DF62}"/>
            </c:ext>
          </c:extLst>
        </c:ser>
        <c:ser>
          <c:idx val="2"/>
          <c:order val="2"/>
          <c:tx>
            <c:strRef>
              <c:f>'090'!$H$111</c:f>
              <c:strCache>
                <c:ptCount val="1"/>
                <c:pt idx="0">
                  <c:v>64+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'090'!$H$112:$H$120</c:f>
              <c:numCache>
                <c:formatCode>0.0%</c:formatCode>
                <c:ptCount val="9"/>
                <c:pt idx="0">
                  <c:v>0.18133253606987446</c:v>
                </c:pt>
                <c:pt idx="1">
                  <c:v>0.19740339398895931</c:v>
                </c:pt>
                <c:pt idx="2">
                  <c:v>0.22509730528771174</c:v>
                </c:pt>
                <c:pt idx="3">
                  <c:v>0.18110947081535317</c:v>
                </c:pt>
                <c:pt idx="4">
                  <c:v>0.20233709888670595</c:v>
                </c:pt>
                <c:pt idx="5">
                  <c:v>0.20867335380284677</c:v>
                </c:pt>
                <c:pt idx="6">
                  <c:v>0.1401586552007397</c:v>
                </c:pt>
                <c:pt idx="7">
                  <c:v>0.17183279996320075</c:v>
                </c:pt>
                <c:pt idx="8">
                  <c:v>0.17220320010535325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6-4B50-80CD-B8EC68E0D4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03719888"/>
        <c:axId val="1703718800"/>
      </c:barChart>
      <c:catAx>
        <c:axId val="17037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3718800"/>
        <c:crosses val="autoZero"/>
        <c:auto val="1"/>
        <c:lblAlgn val="ctr"/>
        <c:lblOffset val="100"/>
        <c:noMultiLvlLbl val="0"/>
      </c:catAx>
      <c:valAx>
        <c:axId val="17037188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7037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302078</xdr:colOff>
      <xdr:row>5</xdr:row>
      <xdr:rowOff>68943</xdr:rowOff>
    </xdr:from>
    <xdr:to>
      <xdr:col>8</xdr:col>
      <xdr:colOff>224972</xdr:colOff>
      <xdr:row>22</xdr:row>
      <xdr:rowOff>166915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A23D4D-80B3-474C-BA28-75A03CDA9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692150</xdr:colOff>
      <xdr:row>33</xdr:row>
      <xdr:rowOff>88900</xdr:rowOff>
    </xdr:from>
    <xdr:to>
      <xdr:col>16</xdr:col>
      <xdr:colOff>119062</xdr:colOff>
      <xdr:row>58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76455E-A9E6-CF4B-9046-413AD1A64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62170</xdr:colOff>
      <xdr:row>83</xdr:row>
      <xdr:rowOff>26998</xdr:rowOff>
    </xdr:from>
    <xdr:to>
      <xdr:col>14</xdr:col>
      <xdr:colOff>507112</xdr:colOff>
      <xdr:row>106</xdr:row>
      <xdr:rowOff>10879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ADEEA2A-AC4F-8746-B1BB-762CDC72C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698499</xdr:colOff>
      <xdr:row>5</xdr:row>
      <xdr:rowOff>25400</xdr:rowOff>
    </xdr:from>
    <xdr:to>
      <xdr:col>25</xdr:col>
      <xdr:colOff>404585</xdr:colOff>
      <xdr:row>26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67368DE-0BBE-A146-A006-08067D732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527050</xdr:colOff>
      <xdr:row>121</xdr:row>
      <xdr:rowOff>177800</xdr:rowOff>
    </xdr:from>
    <xdr:to>
      <xdr:col>11</xdr:col>
      <xdr:colOff>711200</xdr:colOff>
      <xdr:row>144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96C9CB-B383-FA46-BA37-1223AF96B5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4"/>
  <sheetViews>
    <sheetView tabSelected="1" zoomScale="80" zoomScaleNormal="80" workbookViewId="0">
      <pane xSplit="1" ySplit="3" topLeftCell="K22" activePane="bottomRight" state="frozen"/>
      <selection pane="topRight" activeCell="B1" sqref="B1"/>
      <selection pane="bottomLeft" activeCell="A4" sqref="A4"/>
      <selection pane="bottomRight" activeCell="S63" sqref="S63:S71"/>
    </sheetView>
  </sheetViews>
  <sheetFormatPr defaultColWidth="8.85546875" defaultRowHeight="15.75" x14ac:dyDescent="0.25"/>
  <cols>
    <col min="1" max="1" width="23.85546875" style="2" customWidth="1"/>
    <col min="2" max="2" width="12.7109375" style="2" bestFit="1" customWidth="1"/>
    <col min="3" max="4" width="11.5703125" style="2" bestFit="1" customWidth="1"/>
    <col min="5" max="5" width="12" style="2" bestFit="1" customWidth="1"/>
    <col min="6" max="10" width="11.5703125" style="2" bestFit="1" customWidth="1"/>
    <col min="11" max="11" width="12.7109375" style="2" bestFit="1" customWidth="1"/>
    <col min="12" max="17" width="11.5703125" style="2" bestFit="1" customWidth="1"/>
    <col min="18" max="19" width="12.42578125" style="2" bestFit="1" customWidth="1"/>
    <col min="20" max="20" width="14.42578125" style="2" customWidth="1"/>
    <col min="21" max="21" width="13.5703125" style="2" customWidth="1"/>
    <col min="22" max="22" width="15.140625" style="2" bestFit="1" customWidth="1"/>
    <col min="23" max="23" width="13.5703125" style="2" customWidth="1"/>
    <col min="24" max="24" width="10.28515625" style="2" bestFit="1" customWidth="1"/>
    <col min="25" max="16384" width="8.85546875" style="2"/>
  </cols>
  <sheetData>
    <row r="1" spans="1:17" x14ac:dyDescent="0.25">
      <c r="A1" s="1" t="s">
        <v>40</v>
      </c>
    </row>
    <row r="3" spans="1:17" x14ac:dyDescent="0.25">
      <c r="A3" s="3"/>
      <c r="B3" s="8" t="s">
        <v>31</v>
      </c>
      <c r="C3" s="8" t="s">
        <v>32</v>
      </c>
      <c r="D3" s="8" t="s">
        <v>33</v>
      </c>
      <c r="E3" s="8" t="s">
        <v>34</v>
      </c>
      <c r="F3" s="8" t="s">
        <v>35</v>
      </c>
      <c r="G3" s="8" t="s">
        <v>36</v>
      </c>
      <c r="H3" s="8" t="s">
        <v>37</v>
      </c>
      <c r="I3" s="8" t="s">
        <v>38</v>
      </c>
      <c r="J3" s="8" t="s">
        <v>24</v>
      </c>
      <c r="K3" s="31">
        <v>2021</v>
      </c>
      <c r="N3" s="44" t="s">
        <v>58</v>
      </c>
      <c r="O3" s="44"/>
      <c r="P3" s="44"/>
    </row>
    <row r="4" spans="1:17" x14ac:dyDescent="0.25">
      <c r="A4" s="4" t="s">
        <v>39</v>
      </c>
      <c r="B4" s="9">
        <v>949958</v>
      </c>
      <c r="C4" s="9">
        <v>1152986</v>
      </c>
      <c r="D4" s="9">
        <v>1304514</v>
      </c>
      <c r="E4" s="9">
        <v>1406003</v>
      </c>
      <c r="F4" s="9">
        <v>1647308</v>
      </c>
      <c r="G4" s="9">
        <v>1909136</v>
      </c>
      <c r="H4" s="9">
        <v>2033964</v>
      </c>
      <c r="I4" s="9">
        <v>1945932</v>
      </c>
      <c r="J4" s="9">
        <v>2022547</v>
      </c>
      <c r="K4" s="10">
        <v>1836713</v>
      </c>
      <c r="N4" s="2">
        <f>(K4/J4)*100</f>
        <v>90.811882245505288</v>
      </c>
      <c r="O4" s="2">
        <f>100-N4</f>
        <v>9.1881177544947121</v>
      </c>
      <c r="P4" s="2">
        <f>(K4/B4)*100</f>
        <v>193.34675848827001</v>
      </c>
      <c r="Q4" s="41"/>
    </row>
    <row r="5" spans="1:17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7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7" x14ac:dyDescent="0.2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7" x14ac:dyDescent="0.2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7" x14ac:dyDescent="0.25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7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7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7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7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</row>
    <row r="14" spans="1:17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7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</row>
    <row r="16" spans="1:17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spans="1:27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</row>
    <row r="18" spans="1:27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27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  <row r="20" spans="1:27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</row>
    <row r="21" spans="1:27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</row>
    <row r="22" spans="1:27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</row>
    <row r="23" spans="1:27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</row>
    <row r="24" spans="1:27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</row>
    <row r="25" spans="1:27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</row>
    <row r="26" spans="1:27" x14ac:dyDescent="0.25">
      <c r="A26" s="1" t="s">
        <v>41</v>
      </c>
    </row>
    <row r="28" spans="1:27" x14ac:dyDescent="0.25">
      <c r="A28" s="3"/>
      <c r="B28" s="7" t="s">
        <v>24</v>
      </c>
      <c r="C28" s="7" t="s">
        <v>25</v>
      </c>
      <c r="D28" s="7" t="s">
        <v>26</v>
      </c>
      <c r="E28" s="7" t="s">
        <v>27</v>
      </c>
      <c r="F28" s="7" t="s">
        <v>0</v>
      </c>
      <c r="G28" s="7" t="s">
        <v>1</v>
      </c>
      <c r="H28" s="7" t="s">
        <v>2</v>
      </c>
      <c r="I28" s="7" t="s">
        <v>3</v>
      </c>
      <c r="J28" s="7" t="s">
        <v>4</v>
      </c>
      <c r="K28" s="7" t="s">
        <v>5</v>
      </c>
      <c r="L28" s="7" t="s">
        <v>6</v>
      </c>
      <c r="M28" s="7" t="s">
        <v>7</v>
      </c>
      <c r="N28" s="7" t="s">
        <v>8</v>
      </c>
      <c r="O28" s="7" t="s">
        <v>9</v>
      </c>
      <c r="P28" s="7" t="s">
        <v>10</v>
      </c>
      <c r="Q28" s="7" t="s">
        <v>11</v>
      </c>
      <c r="R28" s="7" t="s">
        <v>12</v>
      </c>
      <c r="S28" s="7" t="s">
        <v>13</v>
      </c>
      <c r="T28" s="7" t="s">
        <v>52</v>
      </c>
      <c r="U28" s="29" t="s">
        <v>55</v>
      </c>
      <c r="V28" s="43">
        <v>2022</v>
      </c>
      <c r="W28" s="43">
        <v>2023</v>
      </c>
      <c r="X28" s="47">
        <v>2022</v>
      </c>
      <c r="Y28" s="48"/>
      <c r="Z28" s="44">
        <v>2023</v>
      </c>
      <c r="AA28" s="44"/>
    </row>
    <row r="29" spans="1:27" x14ac:dyDescent="0.25">
      <c r="A29" s="4" t="s">
        <v>23</v>
      </c>
      <c r="B29" s="10">
        <v>2023654</v>
      </c>
      <c r="C29" s="10">
        <v>2029892</v>
      </c>
      <c r="D29" s="10">
        <v>2035196</v>
      </c>
      <c r="E29" s="10">
        <v>2038514</v>
      </c>
      <c r="F29" s="10">
        <v>2041941</v>
      </c>
      <c r="G29" s="10">
        <v>2045177</v>
      </c>
      <c r="H29" s="10">
        <v>2048619</v>
      </c>
      <c r="I29" s="10">
        <v>2052722</v>
      </c>
      <c r="J29" s="10">
        <v>2057284</v>
      </c>
      <c r="K29" s="10">
        <v>2059794</v>
      </c>
      <c r="L29" s="10">
        <v>2062294</v>
      </c>
      <c r="M29" s="10">
        <v>2065769</v>
      </c>
      <c r="N29" s="10">
        <v>2069172</v>
      </c>
      <c r="O29" s="10">
        <v>2071278</v>
      </c>
      <c r="P29" s="10">
        <v>2073702</v>
      </c>
      <c r="Q29" s="10">
        <v>2075301</v>
      </c>
      <c r="R29" s="10">
        <v>2077132</v>
      </c>
      <c r="S29" s="10">
        <v>2076255</v>
      </c>
      <c r="T29" s="10">
        <v>2068808</v>
      </c>
      <c r="U29" s="30">
        <v>1836713</v>
      </c>
      <c r="V29" s="10">
        <v>1829954</v>
      </c>
      <c r="W29" s="10">
        <v>1826247</v>
      </c>
      <c r="X29" s="2">
        <f>(V29/U29)*100</f>
        <v>99.632005653577878</v>
      </c>
      <c r="Y29" s="40">
        <f>100-X29</f>
        <v>0.36799434642212248</v>
      </c>
      <c r="Z29" s="2">
        <f>(W29/U29)*100</f>
        <v>99.430177714210117</v>
      </c>
      <c r="AA29" s="2">
        <f>100-Z29</f>
        <v>0.5698222857898827</v>
      </c>
    </row>
    <row r="30" spans="1:27" x14ac:dyDescent="0.25">
      <c r="A30" s="4" t="s">
        <v>28</v>
      </c>
      <c r="B30" s="10">
        <v>424940</v>
      </c>
      <c r="C30" s="10">
        <v>414924</v>
      </c>
      <c r="D30" s="10">
        <v>406015</v>
      </c>
      <c r="E30" s="10">
        <v>396351</v>
      </c>
      <c r="F30" s="10">
        <v>386248</v>
      </c>
      <c r="G30" s="10">
        <v>377487</v>
      </c>
      <c r="H30" s="10">
        <v>370215</v>
      </c>
      <c r="I30" s="10">
        <v>363457</v>
      </c>
      <c r="J30" s="10">
        <v>358971</v>
      </c>
      <c r="K30" s="10">
        <v>353725</v>
      </c>
      <c r="L30" s="10">
        <v>351154</v>
      </c>
      <c r="M30" s="10">
        <v>348416</v>
      </c>
      <c r="N30" s="10">
        <v>347644</v>
      </c>
      <c r="O30" s="10">
        <v>344909</v>
      </c>
      <c r="P30" s="10">
        <v>343319</v>
      </c>
      <c r="Q30" s="10">
        <v>341983</v>
      </c>
      <c r="R30" s="10">
        <v>339955</v>
      </c>
      <c r="S30" s="10">
        <v>336630</v>
      </c>
      <c r="T30" s="10">
        <f>18936+85102+114802+114533</f>
        <v>333373</v>
      </c>
      <c r="U30" s="30">
        <v>311347</v>
      </c>
      <c r="V30" s="10">
        <v>307992</v>
      </c>
      <c r="W30" s="10">
        <v>304032</v>
      </c>
      <c r="X30" s="2">
        <f>(V30/U30)*100</f>
        <v>98.922424176240654</v>
      </c>
      <c r="Y30" s="40">
        <f t="shared" ref="Y30:Y32" si="0">100-X30</f>
        <v>1.0775758237593465</v>
      </c>
      <c r="Z30" s="2">
        <f>(W30/B30)*100</f>
        <v>71.547041935332047</v>
      </c>
      <c r="AA30" s="2">
        <f t="shared" ref="AA30:AA32" si="1">100-Z30</f>
        <v>28.452958064667953</v>
      </c>
    </row>
    <row r="31" spans="1:27" x14ac:dyDescent="0.25">
      <c r="A31" s="4" t="s">
        <v>29</v>
      </c>
      <c r="B31" s="10">
        <v>1383671</v>
      </c>
      <c r="C31" s="10">
        <v>1396477</v>
      </c>
      <c r="D31" s="10">
        <v>1406550</v>
      </c>
      <c r="E31" s="10">
        <v>1414995</v>
      </c>
      <c r="F31" s="10">
        <v>1426065</v>
      </c>
      <c r="G31" s="10">
        <v>1434295</v>
      </c>
      <c r="H31" s="10">
        <v>1442098</v>
      </c>
      <c r="I31" s="10">
        <v>1450200</v>
      </c>
      <c r="J31" s="10">
        <v>1456785</v>
      </c>
      <c r="K31" s="10">
        <v>1462734</v>
      </c>
      <c r="L31" s="10">
        <v>1463266</v>
      </c>
      <c r="M31" s="10">
        <v>1461625</v>
      </c>
      <c r="N31" s="10">
        <v>1459086</v>
      </c>
      <c r="O31" s="10">
        <v>1457092</v>
      </c>
      <c r="P31" s="10">
        <v>1455198</v>
      </c>
      <c r="Q31" s="10">
        <v>1449869</v>
      </c>
      <c r="R31" s="10">
        <v>1445077</v>
      </c>
      <c r="S31" s="10">
        <v>1438810</v>
      </c>
      <c r="T31" s="10">
        <f>115078+128075+150388+160659+163474+155523+147049+142366+137892+129542</f>
        <v>1430046</v>
      </c>
      <c r="U31" s="30">
        <v>1210035</v>
      </c>
      <c r="V31" s="10">
        <v>1198647</v>
      </c>
      <c r="W31" s="10">
        <v>1191057</v>
      </c>
      <c r="X31" s="2">
        <f t="shared" ref="X31" si="2">(V31/U31)*100</f>
        <v>99.058870197969483</v>
      </c>
      <c r="Y31" s="40">
        <f t="shared" si="0"/>
        <v>0.94112980203051677</v>
      </c>
      <c r="Z31" s="2">
        <f>(W31/B31)*100</f>
        <v>86.079494330660978</v>
      </c>
      <c r="AA31" s="2">
        <f t="shared" si="1"/>
        <v>13.920505669339022</v>
      </c>
    </row>
    <row r="32" spans="1:27" x14ac:dyDescent="0.25">
      <c r="A32" s="4" t="s">
        <v>30</v>
      </c>
      <c r="B32" s="10">
        <v>215043</v>
      </c>
      <c r="C32" s="10">
        <v>218491</v>
      </c>
      <c r="D32" s="10">
        <v>222631</v>
      </c>
      <c r="E32" s="10">
        <v>227168</v>
      </c>
      <c r="F32" s="10">
        <v>229628</v>
      </c>
      <c r="G32" s="10">
        <v>233395</v>
      </c>
      <c r="H32" s="10">
        <v>236306</v>
      </c>
      <c r="I32" s="10">
        <v>239065</v>
      </c>
      <c r="J32" s="10">
        <v>241528</v>
      </c>
      <c r="K32" s="10">
        <v>243335</v>
      </c>
      <c r="L32" s="10">
        <v>247874</v>
      </c>
      <c r="M32" s="10">
        <v>255728</v>
      </c>
      <c r="N32" s="10">
        <v>262442</v>
      </c>
      <c r="O32" s="10">
        <v>269277</v>
      </c>
      <c r="P32" s="10">
        <v>275185</v>
      </c>
      <c r="Q32" s="10">
        <v>283449</v>
      </c>
      <c r="R32" s="10">
        <v>292100</v>
      </c>
      <c r="S32" s="10">
        <v>300815</v>
      </c>
      <c r="T32" s="10">
        <f>112238+85229+54255+34296+19221+150</f>
        <v>305389</v>
      </c>
      <c r="U32" s="30">
        <v>315331</v>
      </c>
      <c r="V32" s="10">
        <v>323315</v>
      </c>
      <c r="W32" s="10">
        <v>331158</v>
      </c>
      <c r="X32" s="2">
        <f>(V32/U32)*100</f>
        <v>102.53194262536826</v>
      </c>
      <c r="Y32" s="40">
        <f t="shared" si="0"/>
        <v>-2.5319426253682593</v>
      </c>
      <c r="Z32" s="2">
        <f t="shared" ref="Z32" si="3">(W32/B32)*100</f>
        <v>153.9961775086843</v>
      </c>
      <c r="AA32" s="2">
        <f t="shared" si="1"/>
        <v>-53.996177508684298</v>
      </c>
    </row>
    <row r="33" spans="1:22" x14ac:dyDescent="0.25">
      <c r="A33" s="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U33" s="2" t="s">
        <v>56</v>
      </c>
    </row>
    <row r="34" spans="1:22" x14ac:dyDescent="0.25">
      <c r="A34" s="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42"/>
    </row>
    <row r="35" spans="1:22" x14ac:dyDescent="0.25">
      <c r="A35" s="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22" x14ac:dyDescent="0.25">
      <c r="A36" s="5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V36" s="23"/>
    </row>
    <row r="37" spans="1:22" x14ac:dyDescent="0.25">
      <c r="A37" s="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22" x14ac:dyDescent="0.25">
      <c r="A38" s="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22" x14ac:dyDescent="0.25">
      <c r="A39" s="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22" x14ac:dyDescent="0.25">
      <c r="A40" s="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22" x14ac:dyDescent="0.25">
      <c r="A41" s="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2" x14ac:dyDescent="0.25">
      <c r="A42" s="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22" x14ac:dyDescent="0.25">
      <c r="A43" s="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22" x14ac:dyDescent="0.25">
      <c r="A44" s="5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22" x14ac:dyDescent="0.25">
      <c r="A45" s="5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22" x14ac:dyDescent="0.25">
      <c r="A46" s="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22" x14ac:dyDescent="0.25">
      <c r="A47" s="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2" x14ac:dyDescent="0.25">
      <c r="A48" s="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33" x14ac:dyDescent="0.25">
      <c r="A49" s="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33" x14ac:dyDescent="0.25">
      <c r="A50" s="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33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</row>
    <row r="52" spans="1:33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</row>
    <row r="53" spans="1:33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</row>
    <row r="54" spans="1:33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</row>
    <row r="55" spans="1:33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</row>
    <row r="56" spans="1:33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</row>
    <row r="57" spans="1:33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</row>
    <row r="58" spans="1:33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</row>
    <row r="59" spans="1:33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</row>
    <row r="60" spans="1:33" x14ac:dyDescent="0.25">
      <c r="A60" s="1" t="s">
        <v>42</v>
      </c>
    </row>
    <row r="62" spans="1:33" x14ac:dyDescent="0.25">
      <c r="A62" s="3"/>
      <c r="B62" s="7" t="s">
        <v>0</v>
      </c>
      <c r="C62" s="7" t="s">
        <v>1</v>
      </c>
      <c r="D62" s="7" t="s">
        <v>2</v>
      </c>
      <c r="E62" s="7" t="s">
        <v>3</v>
      </c>
      <c r="F62" s="7" t="s">
        <v>4</v>
      </c>
      <c r="G62" s="7" t="s">
        <v>5</v>
      </c>
      <c r="H62" s="7" t="s">
        <v>6</v>
      </c>
      <c r="I62" s="7" t="s">
        <v>7</v>
      </c>
      <c r="J62" s="7" t="s">
        <v>8</v>
      </c>
      <c r="K62" s="7" t="s">
        <v>9</v>
      </c>
      <c r="L62" s="7" t="s">
        <v>10</v>
      </c>
      <c r="M62" s="7" t="s">
        <v>11</v>
      </c>
      <c r="N62" s="7" t="s">
        <v>12</v>
      </c>
      <c r="O62" s="7" t="s">
        <v>13</v>
      </c>
      <c r="P62" s="7" t="s">
        <v>52</v>
      </c>
      <c r="Q62" s="29" t="s">
        <v>55</v>
      </c>
      <c r="R62" s="43">
        <v>2022</v>
      </c>
      <c r="S62" s="43">
        <v>2023</v>
      </c>
    </row>
    <row r="63" spans="1:33" x14ac:dyDescent="0.25">
      <c r="A63" s="4" t="s">
        <v>14</v>
      </c>
      <c r="B63" s="10">
        <f>F29</f>
        <v>2041941</v>
      </c>
      <c r="C63" s="10">
        <f t="shared" ref="C63:S63" si="4">G29</f>
        <v>2045177</v>
      </c>
      <c r="D63" s="10">
        <f t="shared" si="4"/>
        <v>2048619</v>
      </c>
      <c r="E63" s="10">
        <f t="shared" si="4"/>
        <v>2052722</v>
      </c>
      <c r="F63" s="10">
        <f t="shared" si="4"/>
        <v>2057284</v>
      </c>
      <c r="G63" s="10">
        <f t="shared" si="4"/>
        <v>2059794</v>
      </c>
      <c r="H63" s="10">
        <f t="shared" si="4"/>
        <v>2062294</v>
      </c>
      <c r="I63" s="10">
        <f t="shared" si="4"/>
        <v>2065769</v>
      </c>
      <c r="J63" s="10">
        <f t="shared" si="4"/>
        <v>2069172</v>
      </c>
      <c r="K63" s="10">
        <f t="shared" si="4"/>
        <v>2071278</v>
      </c>
      <c r="L63" s="10">
        <f t="shared" si="4"/>
        <v>2073702</v>
      </c>
      <c r="M63" s="10">
        <f t="shared" si="4"/>
        <v>2075301</v>
      </c>
      <c r="N63" s="10">
        <f t="shared" si="4"/>
        <v>2077132</v>
      </c>
      <c r="O63" s="10">
        <f t="shared" si="4"/>
        <v>2076255</v>
      </c>
      <c r="P63" s="10">
        <f t="shared" si="4"/>
        <v>2068808</v>
      </c>
      <c r="Q63" s="10">
        <f t="shared" si="4"/>
        <v>1836713</v>
      </c>
      <c r="R63" s="10">
        <f t="shared" si="4"/>
        <v>1829954</v>
      </c>
      <c r="S63" s="10">
        <f t="shared" si="4"/>
        <v>1826247</v>
      </c>
      <c r="Y63" s="2" t="s">
        <v>60</v>
      </c>
      <c r="AC63" s="2" t="s">
        <v>53</v>
      </c>
      <c r="AG63" s="2" t="s">
        <v>54</v>
      </c>
    </row>
    <row r="64" spans="1:33" x14ac:dyDescent="0.25">
      <c r="A64" s="4" t="s">
        <v>15</v>
      </c>
      <c r="B64" s="10">
        <v>154161</v>
      </c>
      <c r="C64" s="10">
        <v>153929</v>
      </c>
      <c r="D64" s="10">
        <v>153872</v>
      </c>
      <c r="E64" s="10">
        <v>153837</v>
      </c>
      <c r="F64" s="10">
        <v>153880</v>
      </c>
      <c r="G64" s="10">
        <v>153764</v>
      </c>
      <c r="H64" s="10">
        <v>153554</v>
      </c>
      <c r="I64" s="10">
        <v>153422</v>
      </c>
      <c r="J64" s="10">
        <v>153272</v>
      </c>
      <c r="K64" s="10">
        <v>152917</v>
      </c>
      <c r="L64" s="10">
        <v>152571</v>
      </c>
      <c r="M64" s="10">
        <v>152249</v>
      </c>
      <c r="N64" s="10">
        <v>152022</v>
      </c>
      <c r="O64" s="10">
        <v>151492</v>
      </c>
      <c r="P64" s="10">
        <v>150319</v>
      </c>
      <c r="Q64" s="10">
        <v>138722</v>
      </c>
      <c r="R64" s="10">
        <v>137645</v>
      </c>
      <c r="S64" s="10">
        <v>136948</v>
      </c>
      <c r="U64" s="2">
        <f>S64/B64</f>
        <v>0.88834400399582258</v>
      </c>
      <c r="X64" s="2">
        <f>U64-1</f>
        <v>-0.11165599600417742</v>
      </c>
      <c r="Y64" s="28">
        <f>X64*100</f>
        <v>-11.165599600417742</v>
      </c>
      <c r="AA64" s="2">
        <f t="shared" ref="AA64:AA71" si="5">P64/B64</f>
        <v>0.97507800286713242</v>
      </c>
      <c r="AB64" s="2">
        <f>AA64-1</f>
        <v>-2.4921997132867579E-2</v>
      </c>
      <c r="AC64" s="28">
        <f>AB64*100</f>
        <v>-2.4921997132867579</v>
      </c>
      <c r="AE64" s="2">
        <f t="shared" ref="AE64:AE71" si="6">P64/O64</f>
        <v>0.99225701687217804</v>
      </c>
      <c r="AF64" s="2">
        <f>AE64-1</f>
        <v>-7.7429831278219563E-3</v>
      </c>
      <c r="AG64" s="28">
        <f>AF64*100</f>
        <v>-0.77429831278219563</v>
      </c>
    </row>
    <row r="65" spans="1:33" x14ac:dyDescent="0.25">
      <c r="A65" s="4" t="s">
        <v>16</v>
      </c>
      <c r="B65" s="10">
        <v>180791</v>
      </c>
      <c r="C65" s="10">
        <v>180422</v>
      </c>
      <c r="D65" s="10">
        <v>180100</v>
      </c>
      <c r="E65" s="10">
        <v>179846</v>
      </c>
      <c r="F65" s="10">
        <v>179695</v>
      </c>
      <c r="G65" s="10">
        <v>179080</v>
      </c>
      <c r="H65" s="10">
        <v>178551</v>
      </c>
      <c r="I65" s="10">
        <v>177988</v>
      </c>
      <c r="J65" s="10">
        <v>177411</v>
      </c>
      <c r="K65" s="10">
        <v>176877</v>
      </c>
      <c r="L65" s="10">
        <v>176262</v>
      </c>
      <c r="M65" s="10">
        <v>175616</v>
      </c>
      <c r="N65" s="10">
        <v>174877</v>
      </c>
      <c r="O65" s="10">
        <v>173804</v>
      </c>
      <c r="P65" s="10">
        <v>172277</v>
      </c>
      <c r="Q65" s="10">
        <v>150234</v>
      </c>
      <c r="R65" s="10">
        <v>148671</v>
      </c>
      <c r="S65" s="10">
        <v>147474</v>
      </c>
      <c r="U65" s="2">
        <f>S65/B65</f>
        <v>0.81571538406225974</v>
      </c>
      <c r="X65" s="2">
        <f t="shared" ref="X65:X71" si="7">U65-1</f>
        <v>-0.18428461593774026</v>
      </c>
      <c r="Y65" s="28">
        <f t="shared" ref="Y65:Y71" si="8">X65*100</f>
        <v>-18.428461593774024</v>
      </c>
      <c r="AA65" s="2">
        <f t="shared" si="5"/>
        <v>0.95290694780160512</v>
      </c>
      <c r="AB65" s="2">
        <f t="shared" ref="AB65:AB71" si="9">AA65-1</f>
        <v>-4.709305219839488E-2</v>
      </c>
      <c r="AC65" s="28">
        <f t="shared" ref="AC65:AC71" si="10">AB65*100</f>
        <v>-4.7093052198394876</v>
      </c>
      <c r="AE65" s="2">
        <f t="shared" si="6"/>
        <v>0.99121424132931346</v>
      </c>
      <c r="AF65" s="2">
        <f t="shared" ref="AF65:AF71" si="11">AE65-1</f>
        <v>-8.7857586706865387E-3</v>
      </c>
      <c r="AG65" s="28">
        <f t="shared" ref="AG65:AG71" si="12">AF65*100</f>
        <v>-0.87857586706865387</v>
      </c>
    </row>
    <row r="66" spans="1:33" x14ac:dyDescent="0.25">
      <c r="A66" s="4" t="s">
        <v>17</v>
      </c>
      <c r="B66" s="10">
        <v>222141</v>
      </c>
      <c r="C66" s="10">
        <v>222221</v>
      </c>
      <c r="D66" s="10">
        <v>222064</v>
      </c>
      <c r="E66" s="10">
        <v>221899</v>
      </c>
      <c r="F66" s="10">
        <v>221811</v>
      </c>
      <c r="G66" s="10">
        <v>221219</v>
      </c>
      <c r="H66" s="10">
        <v>220455</v>
      </c>
      <c r="I66" s="10">
        <v>220199</v>
      </c>
      <c r="J66" s="10">
        <v>220065</v>
      </c>
      <c r="K66" s="10">
        <v>219718</v>
      </c>
      <c r="L66" s="10">
        <v>219740</v>
      </c>
      <c r="M66" s="10">
        <v>219663</v>
      </c>
      <c r="N66" s="10">
        <v>219580</v>
      </c>
      <c r="O66" s="10">
        <v>219180</v>
      </c>
      <c r="P66" s="10">
        <v>218114</v>
      </c>
      <c r="Q66" s="10">
        <v>177398</v>
      </c>
      <c r="R66" s="10">
        <v>176610</v>
      </c>
      <c r="S66" s="10">
        <v>176120</v>
      </c>
      <c r="U66" s="2">
        <f t="shared" ref="U66:U71" si="13">S66/B66</f>
        <v>0.79282977928432841</v>
      </c>
      <c r="X66" s="2">
        <f t="shared" si="7"/>
        <v>-0.20717022071567159</v>
      </c>
      <c r="Y66" s="28">
        <f t="shared" si="8"/>
        <v>-20.717022071567158</v>
      </c>
      <c r="AA66" s="2">
        <f t="shared" si="5"/>
        <v>0.9818718741700091</v>
      </c>
      <c r="AB66" s="2">
        <f t="shared" si="9"/>
        <v>-1.8128125829990904E-2</v>
      </c>
      <c r="AC66" s="28">
        <f t="shared" si="10"/>
        <v>-1.8128125829990904</v>
      </c>
      <c r="AE66" s="2">
        <f t="shared" si="6"/>
        <v>0.99513641755634641</v>
      </c>
      <c r="AF66" s="2">
        <f t="shared" si="11"/>
        <v>-4.8635824436535913E-3</v>
      </c>
      <c r="AG66" s="28">
        <f t="shared" si="12"/>
        <v>-0.48635824436535913</v>
      </c>
    </row>
    <row r="67" spans="1:33" x14ac:dyDescent="0.25">
      <c r="A67" s="4" t="s">
        <v>18</v>
      </c>
      <c r="B67" s="10">
        <v>172067</v>
      </c>
      <c r="C67" s="10">
        <v>172238</v>
      </c>
      <c r="D67" s="10">
        <v>172485</v>
      </c>
      <c r="E67" s="10">
        <v>172693</v>
      </c>
      <c r="F67" s="10">
        <v>173024</v>
      </c>
      <c r="G67" s="10">
        <v>173083</v>
      </c>
      <c r="H67" s="10">
        <v>173291</v>
      </c>
      <c r="I67" s="10">
        <v>173472</v>
      </c>
      <c r="J67" s="10">
        <v>173572</v>
      </c>
      <c r="K67" s="10">
        <v>173552</v>
      </c>
      <c r="L67" s="10">
        <v>173545</v>
      </c>
      <c r="M67" s="10">
        <v>173405</v>
      </c>
      <c r="N67" s="10">
        <v>173327</v>
      </c>
      <c r="O67" s="10">
        <v>172824</v>
      </c>
      <c r="P67" s="10">
        <v>171840</v>
      </c>
      <c r="Q67" s="10">
        <v>148387</v>
      </c>
      <c r="R67" s="10">
        <v>147272</v>
      </c>
      <c r="S67" s="10">
        <v>146592</v>
      </c>
      <c r="U67" s="2">
        <f t="shared" si="13"/>
        <v>0.85194720661137813</v>
      </c>
      <c r="X67" s="2">
        <f t="shared" si="7"/>
        <v>-0.14805279338862187</v>
      </c>
      <c r="Y67" s="28">
        <f t="shared" si="8"/>
        <v>-14.805279338862187</v>
      </c>
      <c r="AA67" s="2">
        <f t="shared" si="5"/>
        <v>0.99868074645341642</v>
      </c>
      <c r="AB67" s="2">
        <f t="shared" si="9"/>
        <v>-1.3192535465835764E-3</v>
      </c>
      <c r="AC67" s="28">
        <f t="shared" si="10"/>
        <v>-0.13192535465835764</v>
      </c>
      <c r="AE67" s="2">
        <f t="shared" si="6"/>
        <v>0.99430634634078596</v>
      </c>
      <c r="AF67" s="2">
        <f t="shared" si="11"/>
        <v>-5.6936536592140374E-3</v>
      </c>
      <c r="AG67" s="28">
        <f t="shared" si="12"/>
        <v>-0.56936536592140374</v>
      </c>
    </row>
    <row r="68" spans="1:33" x14ac:dyDescent="0.25">
      <c r="A68" s="4" t="s">
        <v>19</v>
      </c>
      <c r="B68" s="10">
        <v>235861</v>
      </c>
      <c r="C68" s="10">
        <v>235141</v>
      </c>
      <c r="D68" s="10">
        <v>234659</v>
      </c>
      <c r="E68" s="10">
        <v>234320</v>
      </c>
      <c r="F68" s="10">
        <v>233952</v>
      </c>
      <c r="G68" s="10">
        <v>233306</v>
      </c>
      <c r="H68" s="10">
        <v>232618</v>
      </c>
      <c r="I68" s="10">
        <v>232113</v>
      </c>
      <c r="J68" s="10">
        <v>231500</v>
      </c>
      <c r="K68" s="10">
        <v>230771</v>
      </c>
      <c r="L68" s="10">
        <v>230004</v>
      </c>
      <c r="M68" s="10">
        <v>228977</v>
      </c>
      <c r="N68" s="10">
        <v>227919</v>
      </c>
      <c r="O68" s="10">
        <v>226837</v>
      </c>
      <c r="P68" s="10">
        <v>224670</v>
      </c>
      <c r="Q68" s="10">
        <v>210431</v>
      </c>
      <c r="R68" s="10">
        <v>208552</v>
      </c>
      <c r="S68" s="10">
        <v>207463</v>
      </c>
      <c r="U68" s="2">
        <f t="shared" si="13"/>
        <v>0.87959857712805423</v>
      </c>
      <c r="X68" s="2">
        <f t="shared" si="7"/>
        <v>-0.12040142287194577</v>
      </c>
      <c r="Y68" s="28">
        <f t="shared" si="8"/>
        <v>-12.040142287194577</v>
      </c>
      <c r="AA68" s="2">
        <f t="shared" si="5"/>
        <v>0.95255256273822297</v>
      </c>
      <c r="AB68" s="2">
        <f t="shared" si="9"/>
        <v>-4.7447437261777026E-2</v>
      </c>
      <c r="AC68" s="28">
        <f t="shared" si="10"/>
        <v>-4.7447437261777026</v>
      </c>
      <c r="AE68" s="2">
        <f t="shared" si="6"/>
        <v>0.99044688476747622</v>
      </c>
      <c r="AF68" s="2">
        <f t="shared" si="11"/>
        <v>-9.5531152325237789E-3</v>
      </c>
      <c r="AG68" s="28">
        <f t="shared" si="12"/>
        <v>-0.95531152325237789</v>
      </c>
    </row>
    <row r="69" spans="1:33" x14ac:dyDescent="0.25">
      <c r="A69" s="4" t="s">
        <v>20</v>
      </c>
      <c r="B69" s="10">
        <v>310853</v>
      </c>
      <c r="C69" s="10">
        <v>312106</v>
      </c>
      <c r="D69" s="10">
        <v>313110</v>
      </c>
      <c r="E69" s="10">
        <v>314194</v>
      </c>
      <c r="F69" s="10">
        <v>315413</v>
      </c>
      <c r="G69" s="10">
        <v>316517</v>
      </c>
      <c r="H69" s="10">
        <v>317490</v>
      </c>
      <c r="I69" s="10">
        <v>318458</v>
      </c>
      <c r="J69" s="10">
        <v>319532</v>
      </c>
      <c r="K69" s="10">
        <v>320299</v>
      </c>
      <c r="L69" s="10">
        <v>320826</v>
      </c>
      <c r="M69" s="10">
        <v>321573</v>
      </c>
      <c r="N69" s="10">
        <v>322338</v>
      </c>
      <c r="O69" s="10">
        <v>322872</v>
      </c>
      <c r="P69" s="10">
        <v>322166</v>
      </c>
      <c r="Q69" s="10">
        <v>251552</v>
      </c>
      <c r="R69" s="10">
        <v>251922</v>
      </c>
      <c r="S69" s="10">
        <v>251993</v>
      </c>
      <c r="U69" s="2">
        <f t="shared" si="13"/>
        <v>0.81065005002364465</v>
      </c>
      <c r="X69" s="2">
        <f t="shared" si="7"/>
        <v>-0.18934994997635535</v>
      </c>
      <c r="Y69" s="28">
        <f t="shared" si="8"/>
        <v>-18.934994997635535</v>
      </c>
      <c r="AA69" s="2">
        <f t="shared" si="5"/>
        <v>1.0363934078165564</v>
      </c>
      <c r="AB69" s="2">
        <f t="shared" si="9"/>
        <v>3.6393407816556422E-2</v>
      </c>
      <c r="AC69" s="28">
        <f t="shared" si="10"/>
        <v>3.6393407816556422</v>
      </c>
      <c r="AE69" s="2">
        <f t="shared" si="6"/>
        <v>0.99781337495973632</v>
      </c>
      <c r="AF69" s="2">
        <f t="shared" si="11"/>
        <v>-2.1866250402636789E-3</v>
      </c>
      <c r="AG69" s="28">
        <f t="shared" si="12"/>
        <v>-0.21866250402636789</v>
      </c>
    </row>
    <row r="70" spans="1:33" x14ac:dyDescent="0.25">
      <c r="A70" s="4" t="s">
        <v>21</v>
      </c>
      <c r="B70" s="10">
        <v>174076</v>
      </c>
      <c r="C70" s="10">
        <v>174139</v>
      </c>
      <c r="D70" s="10">
        <v>174415</v>
      </c>
      <c r="E70" s="10">
        <v>174876</v>
      </c>
      <c r="F70" s="10">
        <v>175211</v>
      </c>
      <c r="G70" s="10">
        <v>175323</v>
      </c>
      <c r="H70" s="10">
        <v>175560</v>
      </c>
      <c r="I70" s="10">
        <v>175863</v>
      </c>
      <c r="J70" s="10">
        <v>176174</v>
      </c>
      <c r="K70" s="10">
        <v>176231</v>
      </c>
      <c r="L70" s="10">
        <v>176169</v>
      </c>
      <c r="M70" s="10">
        <v>176260</v>
      </c>
      <c r="N70" s="10">
        <v>176196</v>
      </c>
      <c r="O70" s="10">
        <v>175973</v>
      </c>
      <c r="P70" s="10">
        <v>175171</v>
      </c>
      <c r="Q70" s="10">
        <v>152982</v>
      </c>
      <c r="R70" s="10">
        <v>152405</v>
      </c>
      <c r="S70" s="10">
        <v>152177</v>
      </c>
      <c r="U70" s="2">
        <f t="shared" si="13"/>
        <v>0.87419862588754338</v>
      </c>
      <c r="X70" s="2">
        <f t="shared" si="7"/>
        <v>-0.12580137411245662</v>
      </c>
      <c r="Y70" s="28">
        <f t="shared" si="8"/>
        <v>-12.580137411245662</v>
      </c>
      <c r="AA70" s="2">
        <f>P70/B70</f>
        <v>1.0062903559364875</v>
      </c>
      <c r="AB70" s="2">
        <f t="shared" si="9"/>
        <v>6.2903559364875239E-3</v>
      </c>
      <c r="AC70" s="28">
        <f t="shared" si="10"/>
        <v>0.62903559364875239</v>
      </c>
      <c r="AE70" s="2">
        <f t="shared" si="6"/>
        <v>0.99544248265358892</v>
      </c>
      <c r="AF70" s="2">
        <f t="shared" si="11"/>
        <v>-4.5575173464110774E-3</v>
      </c>
      <c r="AG70" s="28">
        <f t="shared" si="12"/>
        <v>-0.45575173464110774</v>
      </c>
    </row>
    <row r="71" spans="1:33" x14ac:dyDescent="0.25">
      <c r="A71" s="4" t="s">
        <v>22</v>
      </c>
      <c r="B71" s="10">
        <v>591991</v>
      </c>
      <c r="C71" s="10">
        <v>594981</v>
      </c>
      <c r="D71" s="10">
        <v>597914</v>
      </c>
      <c r="E71" s="10">
        <v>601057</v>
      </c>
      <c r="F71" s="10">
        <v>604298</v>
      </c>
      <c r="G71" s="10">
        <v>607502</v>
      </c>
      <c r="H71" s="10">
        <v>610775</v>
      </c>
      <c r="I71" s="10">
        <v>614254</v>
      </c>
      <c r="J71" s="10">
        <v>617646</v>
      </c>
      <c r="K71" s="10">
        <v>620913</v>
      </c>
      <c r="L71" s="10">
        <v>624585</v>
      </c>
      <c r="M71" s="10">
        <v>627558</v>
      </c>
      <c r="N71" s="10">
        <v>630873</v>
      </c>
      <c r="O71" s="10">
        <v>633273</v>
      </c>
      <c r="P71" s="10">
        <v>634251</v>
      </c>
      <c r="Q71" s="10">
        <v>607007</v>
      </c>
      <c r="R71" s="10">
        <v>606877</v>
      </c>
      <c r="S71" s="10">
        <v>607480</v>
      </c>
      <c r="U71" s="2">
        <f t="shared" si="13"/>
        <v>1.0261642491186522</v>
      </c>
      <c r="X71" s="2">
        <f t="shared" si="7"/>
        <v>2.6164249118652227E-2</v>
      </c>
      <c r="Y71" s="28">
        <f t="shared" si="8"/>
        <v>2.6164249118652227</v>
      </c>
      <c r="AA71" s="2">
        <f t="shared" si="5"/>
        <v>1.0713862203986209</v>
      </c>
      <c r="AB71" s="2">
        <f t="shared" si="9"/>
        <v>7.1386220398620859E-2</v>
      </c>
      <c r="AC71" s="28">
        <f t="shared" si="10"/>
        <v>7.1386220398620859</v>
      </c>
      <c r="AE71" s="2">
        <f t="shared" si="6"/>
        <v>1.0015443576467022</v>
      </c>
      <c r="AF71" s="2">
        <f t="shared" si="11"/>
        <v>1.5443576467022435E-3</v>
      </c>
      <c r="AG71" s="28">
        <f t="shared" si="12"/>
        <v>0.15443576467022435</v>
      </c>
    </row>
    <row r="72" spans="1:33" x14ac:dyDescent="0.25">
      <c r="A72" s="4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33" x14ac:dyDescent="0.25">
      <c r="A73" s="4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33" x14ac:dyDescent="0.25">
      <c r="A74" s="4" t="s">
        <v>15</v>
      </c>
      <c r="B74" s="12">
        <f>B64/$B$63</f>
        <v>7.5497284201649306E-2</v>
      </c>
      <c r="C74" s="12">
        <f t="shared" ref="C74:C81" si="14">C64/C$63</f>
        <v>7.5264390319273095E-2</v>
      </c>
      <c r="D74" s="12">
        <f t="shared" ref="D74:O74" si="15">D64/D$63</f>
        <v>7.5110110762420926E-2</v>
      </c>
      <c r="E74" s="12">
        <f t="shared" si="15"/>
        <v>7.4942929437108383E-2</v>
      </c>
      <c r="F74" s="12">
        <f t="shared" si="15"/>
        <v>7.4797645828189013E-2</v>
      </c>
      <c r="G74" s="12">
        <f t="shared" si="15"/>
        <v>7.4650183464948436E-2</v>
      </c>
      <c r="H74" s="12">
        <f t="shared" si="15"/>
        <v>7.4457861003329295E-2</v>
      </c>
      <c r="I74" s="12">
        <f t="shared" si="15"/>
        <v>7.4268710586711292E-2</v>
      </c>
      <c r="J74" s="12">
        <f t="shared" si="15"/>
        <v>7.407407407407407E-2</v>
      </c>
      <c r="K74" s="12">
        <f t="shared" si="15"/>
        <v>7.3827366485812146E-2</v>
      </c>
      <c r="L74" s="12">
        <f t="shared" si="15"/>
        <v>7.3574216546061097E-2</v>
      </c>
      <c r="M74" s="12">
        <f t="shared" si="15"/>
        <v>7.336237008511054E-2</v>
      </c>
      <c r="N74" s="12">
        <f t="shared" si="15"/>
        <v>7.3188415565308321E-2</v>
      </c>
      <c r="O74" s="12">
        <f t="shared" si="15"/>
        <v>7.2964062699427581E-2</v>
      </c>
      <c r="P74" s="12">
        <f t="shared" ref="P74:Q74" si="16">P64/P$63</f>
        <v>7.2659715159647489E-2</v>
      </c>
      <c r="Q74" s="32">
        <f t="shared" si="16"/>
        <v>7.5527314283723154E-2</v>
      </c>
      <c r="R74" s="32">
        <f t="shared" ref="R74:S74" si="17">R64/R$63</f>
        <v>7.5217737713625582E-2</v>
      </c>
      <c r="S74" s="32">
        <f t="shared" si="17"/>
        <v>7.498876110405657E-2</v>
      </c>
    </row>
    <row r="75" spans="1:33" x14ac:dyDescent="0.25">
      <c r="A75" s="4" t="s">
        <v>16</v>
      </c>
      <c r="B75" s="12">
        <f t="shared" ref="B75:B81" si="18">B65/$B$63</f>
        <v>8.8538797154276247E-2</v>
      </c>
      <c r="C75" s="12">
        <f t="shared" si="14"/>
        <v>8.8218281351687411E-2</v>
      </c>
      <c r="D75" s="12">
        <f t="shared" ref="D75:O75" si="19">D65/D$63</f>
        <v>8.7912881799885684E-2</v>
      </c>
      <c r="E75" s="12">
        <f t="shared" si="19"/>
        <v>8.7613422567693042E-2</v>
      </c>
      <c r="F75" s="12">
        <f t="shared" si="19"/>
        <v>8.7345743222617775E-2</v>
      </c>
      <c r="G75" s="12">
        <f t="shared" si="19"/>
        <v>8.694073290824228E-2</v>
      </c>
      <c r="H75" s="12">
        <f t="shared" si="19"/>
        <v>8.6578829206698946E-2</v>
      </c>
      <c r="I75" s="12">
        <f t="shared" si="19"/>
        <v>8.6160650101729672E-2</v>
      </c>
      <c r="J75" s="12">
        <f t="shared" si="19"/>
        <v>8.5740093138704759E-2</v>
      </c>
      <c r="K75" s="12">
        <f t="shared" si="19"/>
        <v>8.539510389237949E-2</v>
      </c>
      <c r="L75" s="12">
        <f t="shared" si="19"/>
        <v>8.499871244759373E-2</v>
      </c>
      <c r="M75" s="12">
        <f t="shared" si="19"/>
        <v>8.4621941588232261E-2</v>
      </c>
      <c r="N75" s="12">
        <f t="shared" si="19"/>
        <v>8.4191567988938593E-2</v>
      </c>
      <c r="O75" s="12">
        <f t="shared" si="19"/>
        <v>8.3710334231585234E-2</v>
      </c>
      <c r="P75" s="12">
        <f t="shared" ref="P75:Q75" si="20">P65/P$63</f>
        <v>8.3273556560106113E-2</v>
      </c>
      <c r="Q75" s="32">
        <f t="shared" si="20"/>
        <v>8.179503275688689E-2</v>
      </c>
      <c r="R75" s="32">
        <f t="shared" ref="R75:S75" si="21">R65/R$63</f>
        <v>8.1243025780975919E-2</v>
      </c>
      <c r="S75" s="32">
        <f t="shared" si="21"/>
        <v>8.0752494049271539E-2</v>
      </c>
    </row>
    <row r="76" spans="1:33" x14ac:dyDescent="0.25">
      <c r="A76" s="4" t="s">
        <v>17</v>
      </c>
      <c r="B76" s="12">
        <f t="shared" si="18"/>
        <v>0.10878913739427339</v>
      </c>
      <c r="C76" s="12">
        <f t="shared" si="14"/>
        <v>0.10865612120613521</v>
      </c>
      <c r="D76" s="12">
        <f t="shared" ref="D76:O76" si="22">D66/D$63</f>
        <v>0.10839692495285849</v>
      </c>
      <c r="E76" s="12">
        <f t="shared" si="22"/>
        <v>0.10809987908737764</v>
      </c>
      <c r="F76" s="12">
        <f t="shared" si="22"/>
        <v>0.10781739419545382</v>
      </c>
      <c r="G76" s="12">
        <f t="shared" si="22"/>
        <v>0.10739860393806371</v>
      </c>
      <c r="H76" s="12">
        <f t="shared" si="22"/>
        <v>0.10689794956490199</v>
      </c>
      <c r="I76" s="12">
        <f t="shared" si="22"/>
        <v>0.10659420293362908</v>
      </c>
      <c r="J76" s="12">
        <f t="shared" si="22"/>
        <v>0.10635413585724145</v>
      </c>
      <c r="K76" s="12">
        <f t="shared" si="22"/>
        <v>0.1060784694280536</v>
      </c>
      <c r="L76" s="12">
        <f t="shared" si="22"/>
        <v>0.1059650808071748</v>
      </c>
      <c r="M76" s="12">
        <f t="shared" si="22"/>
        <v>0.10584633265246825</v>
      </c>
      <c r="N76" s="12">
        <f t="shared" si="22"/>
        <v>0.10571306975194643</v>
      </c>
      <c r="O76" s="12">
        <f t="shared" si="22"/>
        <v>0.10556506787461077</v>
      </c>
      <c r="P76" s="12">
        <f t="shared" ref="P76:Q76" si="23">P66/P$63</f>
        <v>0.10542979338826997</v>
      </c>
      <c r="Q76" s="32">
        <f t="shared" si="23"/>
        <v>9.6584496325773275E-2</v>
      </c>
      <c r="R76" s="32">
        <f t="shared" ref="R76:S76" si="24">R66/R$63</f>
        <v>9.6510622671389559E-2</v>
      </c>
      <c r="S76" s="32">
        <f t="shared" si="24"/>
        <v>9.6438214546006096E-2</v>
      </c>
    </row>
    <row r="77" spans="1:33" x14ac:dyDescent="0.25">
      <c r="A77" s="4" t="s">
        <v>18</v>
      </c>
      <c r="B77" s="12">
        <f t="shared" si="18"/>
        <v>8.4266391634234286E-2</v>
      </c>
      <c r="C77" s="12">
        <f t="shared" si="14"/>
        <v>8.4216671711054833E-2</v>
      </c>
      <c r="D77" s="12">
        <f t="shared" ref="D77:O77" si="25">D67/D$63</f>
        <v>8.4195743571645096E-2</v>
      </c>
      <c r="E77" s="12">
        <f t="shared" si="25"/>
        <v>8.4128781198817962E-2</v>
      </c>
      <c r="F77" s="12">
        <f t="shared" si="25"/>
        <v>8.4103118480482034E-2</v>
      </c>
      <c r="G77" s="12">
        <f t="shared" si="25"/>
        <v>8.4029276714079171E-2</v>
      </c>
      <c r="H77" s="12">
        <f t="shared" si="25"/>
        <v>8.4028271429776744E-2</v>
      </c>
      <c r="I77" s="12">
        <f t="shared" si="25"/>
        <v>8.3974539263586584E-2</v>
      </c>
      <c r="J77" s="12">
        <f t="shared" si="25"/>
        <v>8.3884761634122243E-2</v>
      </c>
      <c r="K77" s="12">
        <f t="shared" si="25"/>
        <v>8.3789814790675127E-2</v>
      </c>
      <c r="L77" s="12">
        <f t="shared" si="25"/>
        <v>8.368849526113202E-2</v>
      </c>
      <c r="M77" s="12">
        <f t="shared" si="25"/>
        <v>8.3556553964942923E-2</v>
      </c>
      <c r="N77" s="12">
        <f t="shared" si="25"/>
        <v>8.344534675697067E-2</v>
      </c>
      <c r="O77" s="12">
        <f t="shared" si="25"/>
        <v>8.323833055188308E-2</v>
      </c>
      <c r="P77" s="12">
        <f t="shared" ref="P77:Q77" si="26">P67/P$63</f>
        <v>8.3062323811586194E-2</v>
      </c>
      <c r="Q77" s="32">
        <f t="shared" si="26"/>
        <v>8.0789431990735627E-2</v>
      </c>
      <c r="R77" s="32">
        <f t="shared" ref="R77:S77" si="27">R67/R$63</f>
        <v>8.0478525689716793E-2</v>
      </c>
      <c r="S77" s="32">
        <f t="shared" si="27"/>
        <v>8.0269536377061815E-2</v>
      </c>
    </row>
    <row r="78" spans="1:33" x14ac:dyDescent="0.25">
      <c r="A78" s="4" t="s">
        <v>19</v>
      </c>
      <c r="B78" s="12">
        <f t="shared" si="18"/>
        <v>0.11550823456701247</v>
      </c>
      <c r="C78" s="12">
        <f t="shared" si="14"/>
        <v>0.11497342283821889</v>
      </c>
      <c r="D78" s="12">
        <f t="shared" ref="D78:O78" si="28">D68/D$63</f>
        <v>0.11454496907428859</v>
      </c>
      <c r="E78" s="12">
        <f t="shared" si="28"/>
        <v>0.1141508689437732</v>
      </c>
      <c r="F78" s="12">
        <f t="shared" si="28"/>
        <v>0.11371886428903351</v>
      </c>
      <c r="G78" s="12">
        <f t="shared" si="28"/>
        <v>0.11326666647247249</v>
      </c>
      <c r="H78" s="12">
        <f t="shared" si="28"/>
        <v>0.11279575075134778</v>
      </c>
      <c r="I78" s="12">
        <f t="shared" si="28"/>
        <v>0.1123615467169853</v>
      </c>
      <c r="J78" s="12">
        <f t="shared" si="28"/>
        <v>0.11188050099266759</v>
      </c>
      <c r="K78" s="12">
        <f t="shared" si="28"/>
        <v>0.11141478835771924</v>
      </c>
      <c r="L78" s="12">
        <f t="shared" si="28"/>
        <v>0.11091468301617108</v>
      </c>
      <c r="M78" s="12">
        <f t="shared" si="28"/>
        <v>0.11033435631746913</v>
      </c>
      <c r="N78" s="12">
        <f t="shared" si="28"/>
        <v>0.10972773997993387</v>
      </c>
      <c r="O78" s="12">
        <f t="shared" si="28"/>
        <v>0.10925295784958977</v>
      </c>
      <c r="P78" s="12">
        <f t="shared" ref="P78:Q78" si="29">P68/P$63</f>
        <v>0.10859876798620269</v>
      </c>
      <c r="Q78" s="32">
        <f t="shared" si="29"/>
        <v>0.11456934208011813</v>
      </c>
      <c r="R78" s="32">
        <f t="shared" ref="R78:S78" si="30">R68/R$63</f>
        <v>0.11396570624179624</v>
      </c>
      <c r="S78" s="32">
        <f t="shared" si="30"/>
        <v>0.11360073418327313</v>
      </c>
    </row>
    <row r="79" spans="1:33" x14ac:dyDescent="0.25">
      <c r="A79" s="4" t="s">
        <v>20</v>
      </c>
      <c r="B79" s="12">
        <f t="shared" si="18"/>
        <v>0.15223407532343</v>
      </c>
      <c r="C79" s="12">
        <f t="shared" si="14"/>
        <v>0.15260586247547278</v>
      </c>
      <c r="D79" s="12">
        <f t="shared" ref="D79:O79" si="31">D69/D$63</f>
        <v>0.15283954703143923</v>
      </c>
      <c r="E79" s="12">
        <f t="shared" si="31"/>
        <v>0.1530621292118465</v>
      </c>
      <c r="F79" s="12">
        <f t="shared" si="31"/>
        <v>0.15331524475959565</v>
      </c>
      <c r="G79" s="12">
        <f t="shared" si="31"/>
        <v>0.15366439556577016</v>
      </c>
      <c r="H79" s="12">
        <f t="shared" si="31"/>
        <v>0.15394992178612749</v>
      </c>
      <c r="I79" s="12">
        <f t="shared" si="31"/>
        <v>0.15415954058754874</v>
      </c>
      <c r="J79" s="12">
        <f t="shared" si="31"/>
        <v>0.15442505504617307</v>
      </c>
      <c r="K79" s="12">
        <f t="shared" si="31"/>
        <v>0.15463834405618174</v>
      </c>
      <c r="L79" s="12">
        <f t="shared" si="31"/>
        <v>0.15471171846292284</v>
      </c>
      <c r="M79" s="12">
        <f t="shared" si="31"/>
        <v>0.15495246231751442</v>
      </c>
      <c r="N79" s="12">
        <f t="shared" si="31"/>
        <v>0.15518416740004967</v>
      </c>
      <c r="O79" s="12">
        <f t="shared" si="31"/>
        <v>0.15550691027836175</v>
      </c>
      <c r="P79" s="12">
        <f t="shared" ref="P79:Q79" si="32">P69/P$63</f>
        <v>0.15572542256217106</v>
      </c>
      <c r="Q79" s="32">
        <f t="shared" si="32"/>
        <v>0.13695770651157801</v>
      </c>
      <c r="R79" s="32">
        <f t="shared" ref="R79:S79" si="33">R69/R$63</f>
        <v>0.13766575553265273</v>
      </c>
      <c r="S79" s="32">
        <f t="shared" si="33"/>
        <v>0.13798407334823823</v>
      </c>
    </row>
    <row r="80" spans="1:33" x14ac:dyDescent="0.25">
      <c r="A80" s="4" t="s">
        <v>21</v>
      </c>
      <c r="B80" s="12">
        <f t="shared" si="18"/>
        <v>8.5250259434528228E-2</v>
      </c>
      <c r="C80" s="12">
        <f t="shared" si="14"/>
        <v>8.5146175612184183E-2</v>
      </c>
      <c r="D80" s="12">
        <f t="shared" ref="D80:O80" si="34">D70/D$63</f>
        <v>8.5137841638684403E-2</v>
      </c>
      <c r="E80" s="12">
        <f t="shared" si="34"/>
        <v>8.5192247172291236E-2</v>
      </c>
      <c r="F80" s="12">
        <f t="shared" si="34"/>
        <v>8.5166170543298836E-2</v>
      </c>
      <c r="G80" s="12">
        <f t="shared" si="34"/>
        <v>8.5116764103594825E-2</v>
      </c>
      <c r="H80" s="12">
        <f t="shared" si="34"/>
        <v>8.5128502531646791E-2</v>
      </c>
      <c r="I80" s="12">
        <f t="shared" si="34"/>
        <v>8.5131977486350124E-2</v>
      </c>
      <c r="J80" s="12">
        <f t="shared" si="34"/>
        <v>8.5142269468173742E-2</v>
      </c>
      <c r="K80" s="12">
        <f t="shared" si="34"/>
        <v>8.508321915261978E-2</v>
      </c>
      <c r="L80" s="12">
        <f t="shared" si="34"/>
        <v>8.4953865116588589E-2</v>
      </c>
      <c r="M80" s="12">
        <f t="shared" si="34"/>
        <v>8.4932258019439114E-2</v>
      </c>
      <c r="N80" s="12">
        <f t="shared" si="34"/>
        <v>8.4826578185690657E-2</v>
      </c>
      <c r="O80" s="12">
        <f t="shared" si="34"/>
        <v>8.4755003600232151E-2</v>
      </c>
      <c r="P80" s="12">
        <f t="shared" ref="P80:Q80" si="35">P70/P$63</f>
        <v>8.4672429727649934E-2</v>
      </c>
      <c r="Q80" s="32">
        <f t="shared" si="35"/>
        <v>8.3291183761425983E-2</v>
      </c>
      <c r="R80" s="32">
        <f t="shared" ref="R80:S80" si="36">R70/R$63</f>
        <v>8.3283514230412345E-2</v>
      </c>
      <c r="S80" s="32">
        <f t="shared" si="36"/>
        <v>8.3327720729999832E-2</v>
      </c>
    </row>
    <row r="81" spans="1:19" x14ac:dyDescent="0.25">
      <c r="A81" s="4" t="s">
        <v>22</v>
      </c>
      <c r="B81" s="12">
        <f t="shared" si="18"/>
        <v>0.28991582029059604</v>
      </c>
      <c r="C81" s="12">
        <f t="shared" si="14"/>
        <v>0.29091907448597359</v>
      </c>
      <c r="D81" s="12">
        <f t="shared" ref="D81:O81" si="37">D71/D$63</f>
        <v>0.2918619811687776</v>
      </c>
      <c r="E81" s="12">
        <f t="shared" si="37"/>
        <v>0.29280974238109203</v>
      </c>
      <c r="F81" s="12">
        <f t="shared" si="37"/>
        <v>0.29373581868132936</v>
      </c>
      <c r="G81" s="12">
        <f t="shared" si="37"/>
        <v>0.29493337683282889</v>
      </c>
      <c r="H81" s="12">
        <f t="shared" si="37"/>
        <v>0.29616291372617093</v>
      </c>
      <c r="I81" s="12">
        <f t="shared" si="37"/>
        <v>0.29734883232345921</v>
      </c>
      <c r="J81" s="12">
        <f t="shared" si="37"/>
        <v>0.29849910978884309</v>
      </c>
      <c r="K81" s="12">
        <f t="shared" si="37"/>
        <v>0.29977289383655886</v>
      </c>
      <c r="L81" s="12">
        <f t="shared" si="37"/>
        <v>0.30119322834235585</v>
      </c>
      <c r="M81" s="12">
        <f t="shared" si="37"/>
        <v>0.30239372505482337</v>
      </c>
      <c r="N81" s="12">
        <f t="shared" si="37"/>
        <v>0.30372311437116178</v>
      </c>
      <c r="O81" s="12">
        <f t="shared" si="37"/>
        <v>0.30500733291430965</v>
      </c>
      <c r="P81" s="12">
        <f t="shared" ref="P81:Q81" si="38">P71/P$63</f>
        <v>0.3065779908043666</v>
      </c>
      <c r="Q81" s="32">
        <f t="shared" si="38"/>
        <v>0.33048549228975893</v>
      </c>
      <c r="R81" s="32">
        <f t="shared" ref="R81:S81" si="39">R71/R$63</f>
        <v>0.33163511213943081</v>
      </c>
      <c r="S81" s="32">
        <f t="shared" si="39"/>
        <v>0.33263846566209282</v>
      </c>
    </row>
    <row r="82" spans="1:19" x14ac:dyDescent="0.25">
      <c r="B82" s="13">
        <f>SUM(B74:B81)</f>
        <v>1</v>
      </c>
      <c r="C82" s="13">
        <f t="shared" ref="C82:P82" si="40">SUM(C74:C81)</f>
        <v>1</v>
      </c>
      <c r="D82" s="13">
        <f t="shared" si="40"/>
        <v>1</v>
      </c>
      <c r="E82" s="13">
        <f t="shared" si="40"/>
        <v>1</v>
      </c>
      <c r="F82" s="13">
        <f t="shared" si="40"/>
        <v>0.99999999999999989</v>
      </c>
      <c r="G82" s="13">
        <f t="shared" si="40"/>
        <v>1</v>
      </c>
      <c r="H82" s="13">
        <f t="shared" si="40"/>
        <v>1</v>
      </c>
      <c r="I82" s="13">
        <f t="shared" si="40"/>
        <v>1</v>
      </c>
      <c r="J82" s="13">
        <f t="shared" si="40"/>
        <v>1</v>
      </c>
      <c r="K82" s="13">
        <f t="shared" si="40"/>
        <v>1</v>
      </c>
      <c r="L82" s="13">
        <f t="shared" si="40"/>
        <v>1</v>
      </c>
      <c r="M82" s="13">
        <f t="shared" si="40"/>
        <v>1</v>
      </c>
      <c r="N82" s="13">
        <f t="shared" si="40"/>
        <v>1</v>
      </c>
      <c r="O82" s="13">
        <f t="shared" si="40"/>
        <v>1</v>
      </c>
      <c r="P82" s="13">
        <f t="shared" si="40"/>
        <v>1</v>
      </c>
      <c r="Q82" s="33">
        <f t="shared" ref="Q82:S82" si="41">SUM(Q74:Q81)</f>
        <v>1</v>
      </c>
      <c r="R82" s="33">
        <f t="shared" si="41"/>
        <v>1</v>
      </c>
      <c r="S82" s="33">
        <f t="shared" si="41"/>
        <v>1</v>
      </c>
    </row>
    <row r="84" spans="1:19" x14ac:dyDescent="0.25">
      <c r="A84" s="2" t="s">
        <v>56</v>
      </c>
    </row>
    <row r="108" spans="1:17" x14ac:dyDescent="0.25">
      <c r="A108" s="1" t="s">
        <v>59</v>
      </c>
    </row>
    <row r="110" spans="1:17" x14ac:dyDescent="0.25">
      <c r="A110" s="14"/>
      <c r="B110" s="3"/>
      <c r="C110" s="49">
        <v>2023</v>
      </c>
      <c r="D110" s="49"/>
      <c r="E110" s="49"/>
      <c r="F110" s="49" t="s">
        <v>45</v>
      </c>
      <c r="G110" s="49"/>
      <c r="H110" s="49"/>
      <c r="J110" s="36"/>
      <c r="K110" s="37"/>
      <c r="L110" s="45"/>
      <c r="M110" s="45"/>
      <c r="N110" s="45"/>
      <c r="O110" s="45"/>
      <c r="P110" s="45"/>
      <c r="Q110" s="45"/>
    </row>
    <row r="111" spans="1:17" x14ac:dyDescent="0.25">
      <c r="A111" s="14"/>
      <c r="B111" s="19" t="s">
        <v>23</v>
      </c>
      <c r="C111" s="16" t="s">
        <v>28</v>
      </c>
      <c r="D111" s="16" t="s">
        <v>29</v>
      </c>
      <c r="E111" s="16" t="s">
        <v>30</v>
      </c>
      <c r="F111" s="16" t="s">
        <v>28</v>
      </c>
      <c r="G111" s="16" t="s">
        <v>44</v>
      </c>
      <c r="H111" s="16" t="s">
        <v>30</v>
      </c>
      <c r="J111" s="36"/>
      <c r="K111" s="38"/>
      <c r="L111" s="39"/>
      <c r="M111" s="39"/>
      <c r="N111" s="39"/>
      <c r="O111" s="39"/>
      <c r="P111" s="39"/>
      <c r="Q111" s="39"/>
    </row>
    <row r="112" spans="1:17" x14ac:dyDescent="0.25">
      <c r="A112" s="15" t="s">
        <v>14</v>
      </c>
      <c r="B112" s="17">
        <v>1826247</v>
      </c>
      <c r="C112" s="17">
        <v>304032</v>
      </c>
      <c r="D112" s="17">
        <v>1191057</v>
      </c>
      <c r="E112" s="17">
        <v>331158</v>
      </c>
      <c r="F112" s="26">
        <f>C112/$B$112</f>
        <v>0.16647912357966912</v>
      </c>
      <c r="G112" s="26">
        <f t="shared" ref="G112:H112" si="42">D112/$B$112</f>
        <v>0.65218834035045647</v>
      </c>
      <c r="H112" s="26">
        <f t="shared" si="42"/>
        <v>0.18133253606987446</v>
      </c>
      <c r="J112" s="24"/>
      <c r="K112" s="25"/>
      <c r="L112" s="25"/>
      <c r="M112" s="25"/>
      <c r="N112" s="25"/>
      <c r="O112" s="27"/>
      <c r="P112" s="27"/>
      <c r="Q112" s="27"/>
    </row>
    <row r="113" spans="1:17" x14ac:dyDescent="0.25">
      <c r="A113" s="15" t="s">
        <v>15</v>
      </c>
      <c r="B113" s="17">
        <v>136948</v>
      </c>
      <c r="C113" s="17">
        <v>20894</v>
      </c>
      <c r="D113" s="17">
        <v>89020</v>
      </c>
      <c r="E113" s="17">
        <v>27034</v>
      </c>
      <c r="F113" s="26">
        <f>C113/$B$113</f>
        <v>0.15256885825276748</v>
      </c>
      <c r="G113" s="26">
        <f t="shared" ref="G113:H113" si="43">D113/$B$113</f>
        <v>0.65002774775827321</v>
      </c>
      <c r="H113" s="26">
        <f t="shared" si="43"/>
        <v>0.19740339398895931</v>
      </c>
      <c r="J113" s="24"/>
      <c r="K113" s="25"/>
      <c r="L113" s="25"/>
      <c r="M113" s="25"/>
      <c r="N113" s="25"/>
      <c r="O113" s="27"/>
      <c r="P113" s="27"/>
      <c r="Q113" s="27"/>
    </row>
    <row r="114" spans="1:17" x14ac:dyDescent="0.25">
      <c r="A114" s="15" t="s">
        <v>16</v>
      </c>
      <c r="B114" s="17">
        <v>147474</v>
      </c>
      <c r="C114" s="17">
        <v>19940</v>
      </c>
      <c r="D114" s="17">
        <v>94338</v>
      </c>
      <c r="E114" s="17">
        <v>33196</v>
      </c>
      <c r="F114" s="26">
        <f>C114/$B$114</f>
        <v>0.13521027435344535</v>
      </c>
      <c r="G114" s="26">
        <f t="shared" ref="G114:H114" si="44">D114/$B$114</f>
        <v>0.63969242035884288</v>
      </c>
      <c r="H114" s="26">
        <f t="shared" si="44"/>
        <v>0.22509730528771174</v>
      </c>
      <c r="J114" s="24"/>
      <c r="K114" s="25"/>
      <c r="L114" s="25"/>
      <c r="M114" s="25"/>
      <c r="N114" s="25"/>
      <c r="O114" s="27"/>
      <c r="P114" s="27"/>
      <c r="Q114" s="27"/>
    </row>
    <row r="115" spans="1:17" x14ac:dyDescent="0.25">
      <c r="A115" s="15" t="s">
        <v>17</v>
      </c>
      <c r="B115" s="17">
        <v>176120</v>
      </c>
      <c r="C115" s="17">
        <v>27244</v>
      </c>
      <c r="D115" s="17">
        <v>116979</v>
      </c>
      <c r="E115" s="17">
        <v>31897</v>
      </c>
      <c r="F115" s="26">
        <f>C115/$B$115</f>
        <v>0.15468998410174881</v>
      </c>
      <c r="G115" s="26">
        <f t="shared" ref="G115:H115" si="45">D115/$B$115</f>
        <v>0.66420054508289805</v>
      </c>
      <c r="H115" s="26">
        <f t="shared" si="45"/>
        <v>0.18110947081535317</v>
      </c>
      <c r="J115" s="24"/>
      <c r="K115" s="25"/>
      <c r="L115" s="25"/>
      <c r="M115" s="25"/>
      <c r="N115" s="25"/>
      <c r="O115" s="27"/>
      <c r="P115" s="27"/>
      <c r="Q115" s="27"/>
    </row>
    <row r="116" spans="1:17" x14ac:dyDescent="0.25">
      <c r="A116" s="15" t="s">
        <v>18</v>
      </c>
      <c r="B116" s="17">
        <v>146592</v>
      </c>
      <c r="C116" s="17">
        <v>22648</v>
      </c>
      <c r="D116" s="17">
        <v>94283</v>
      </c>
      <c r="E116" s="17">
        <v>29661</v>
      </c>
      <c r="F116" s="26">
        <f>C116/$B$116</f>
        <v>0.15449683475223749</v>
      </c>
      <c r="G116" s="26">
        <f t="shared" ref="G116:H116" si="46">D116/$B$116</f>
        <v>0.64316606636105655</v>
      </c>
      <c r="H116" s="26">
        <f t="shared" si="46"/>
        <v>0.20233709888670595</v>
      </c>
      <c r="J116" s="24"/>
      <c r="K116" s="25"/>
      <c r="L116" s="25"/>
      <c r="M116" s="25"/>
      <c r="N116" s="25"/>
      <c r="O116" s="27"/>
      <c r="P116" s="27"/>
      <c r="Q116" s="27"/>
    </row>
    <row r="117" spans="1:17" x14ac:dyDescent="0.25">
      <c r="A117" s="15" t="s">
        <v>19</v>
      </c>
      <c r="B117" s="17">
        <v>207463</v>
      </c>
      <c r="C117" s="17">
        <v>30113</v>
      </c>
      <c r="D117" s="17">
        <v>134058</v>
      </c>
      <c r="E117" s="17">
        <v>43292</v>
      </c>
      <c r="F117" s="26">
        <f>C117/$B$117</f>
        <v>0.14514877351624145</v>
      </c>
      <c r="G117" s="26">
        <f t="shared" ref="G117:H117" si="47">D117/$B$117</f>
        <v>0.64617787268091176</v>
      </c>
      <c r="H117" s="26">
        <f t="shared" si="47"/>
        <v>0.20867335380284677</v>
      </c>
      <c r="J117" s="24"/>
      <c r="K117" s="25"/>
      <c r="L117" s="25"/>
      <c r="M117" s="25"/>
      <c r="N117" s="25"/>
      <c r="O117" s="27"/>
      <c r="P117" s="27"/>
      <c r="Q117" s="27"/>
    </row>
    <row r="118" spans="1:17" x14ac:dyDescent="0.25">
      <c r="A118" s="15" t="s">
        <v>20</v>
      </c>
      <c r="B118" s="17">
        <v>251993</v>
      </c>
      <c r="C118" s="17">
        <v>45376</v>
      </c>
      <c r="D118" s="17">
        <v>171298</v>
      </c>
      <c r="E118" s="17">
        <v>35319</v>
      </c>
      <c r="F118" s="26">
        <f>C118/$B$118</f>
        <v>0.18006849396610222</v>
      </c>
      <c r="G118" s="26">
        <f t="shared" ref="G118:H118" si="48">D118/$B$118</f>
        <v>0.67977285083315808</v>
      </c>
      <c r="H118" s="26">
        <f t="shared" si="48"/>
        <v>0.1401586552007397</v>
      </c>
      <c r="J118" s="24"/>
      <c r="K118" s="25"/>
      <c r="L118" s="25"/>
      <c r="M118" s="25"/>
      <c r="N118" s="25"/>
      <c r="O118" s="27"/>
      <c r="P118" s="27"/>
      <c r="Q118" s="27"/>
    </row>
    <row r="119" spans="1:17" x14ac:dyDescent="0.25">
      <c r="A119" s="15" t="s">
        <v>21</v>
      </c>
      <c r="B119" s="17">
        <v>152177</v>
      </c>
      <c r="C119" s="17">
        <v>25297</v>
      </c>
      <c r="D119" s="17">
        <v>100731</v>
      </c>
      <c r="E119" s="17">
        <v>26149</v>
      </c>
      <c r="F119" s="26">
        <f>C119/$B$119</f>
        <v>0.166234056394856</v>
      </c>
      <c r="G119" s="26">
        <f t="shared" ref="G119:H119" si="49">D119/$B$119</f>
        <v>0.66193314364194322</v>
      </c>
      <c r="H119" s="26">
        <f t="shared" si="49"/>
        <v>0.17183279996320075</v>
      </c>
      <c r="J119" s="24"/>
      <c r="K119" s="25"/>
      <c r="L119" s="25"/>
      <c r="M119" s="25"/>
      <c r="N119" s="25"/>
      <c r="O119" s="27"/>
      <c r="P119" s="27"/>
      <c r="Q119" s="27"/>
    </row>
    <row r="120" spans="1:17" x14ac:dyDescent="0.25">
      <c r="A120" s="15" t="s">
        <v>22</v>
      </c>
      <c r="B120" s="17">
        <v>607480</v>
      </c>
      <c r="C120" s="17">
        <v>112520</v>
      </c>
      <c r="D120" s="17">
        <v>390350</v>
      </c>
      <c r="E120" s="17">
        <v>104610</v>
      </c>
      <c r="F120" s="26">
        <f>C120/$B$120</f>
        <v>0.18522420491209587</v>
      </c>
      <c r="G120" s="26">
        <f t="shared" ref="G120:H120" si="50">D120/$B$120</f>
        <v>0.64257259498255082</v>
      </c>
      <c r="H120" s="26">
        <f t="shared" si="50"/>
        <v>0.17220320010535325</v>
      </c>
      <c r="J120" s="24"/>
      <c r="K120" s="25"/>
      <c r="L120" s="25"/>
      <c r="M120" s="25"/>
      <c r="N120" s="25"/>
      <c r="O120" s="27"/>
      <c r="P120" s="27"/>
      <c r="Q120" s="27"/>
    </row>
    <row r="121" spans="1:17" x14ac:dyDescent="0.25">
      <c r="A121" s="24"/>
      <c r="B121" s="25"/>
      <c r="C121" s="23"/>
      <c r="D121" s="23"/>
      <c r="E121" s="23"/>
      <c r="F121" s="27"/>
      <c r="G121" s="27"/>
      <c r="H121" s="27"/>
      <c r="L121" s="23"/>
      <c r="M121" s="23"/>
      <c r="N121" s="23"/>
    </row>
    <row r="148" spans="1:6" x14ac:dyDescent="0.25">
      <c r="A148" s="1" t="s">
        <v>48</v>
      </c>
    </row>
    <row r="149" spans="1:6" x14ac:dyDescent="0.25">
      <c r="A149" s="1"/>
    </row>
    <row r="150" spans="1:6" ht="35.25" customHeight="1" x14ac:dyDescent="0.25">
      <c r="A150" s="21"/>
      <c r="B150" s="46" t="s">
        <v>50</v>
      </c>
      <c r="C150" s="46"/>
      <c r="D150" s="46"/>
      <c r="E150" s="46" t="s">
        <v>49</v>
      </c>
      <c r="F150" s="46"/>
    </row>
    <row r="151" spans="1:6" x14ac:dyDescent="0.25">
      <c r="A151" s="20"/>
      <c r="B151" s="20" t="s">
        <v>23</v>
      </c>
      <c r="C151" s="20" t="s">
        <v>46</v>
      </c>
      <c r="D151" s="20" t="s">
        <v>47</v>
      </c>
      <c r="E151" s="20" t="s">
        <v>46</v>
      </c>
      <c r="F151" s="20" t="s">
        <v>47</v>
      </c>
    </row>
    <row r="152" spans="1:6" x14ac:dyDescent="0.25">
      <c r="A152" s="18">
        <v>2006</v>
      </c>
      <c r="B152" s="10">
        <v>2041941</v>
      </c>
      <c r="C152" s="10">
        <v>1023739</v>
      </c>
      <c r="D152" s="10">
        <v>1018202</v>
      </c>
      <c r="E152" s="22">
        <f>C152/B152</f>
        <v>0.50135581782235628</v>
      </c>
      <c r="F152" s="22">
        <f>D152/B152</f>
        <v>0.49864418217764372</v>
      </c>
    </row>
    <row r="153" spans="1:6" x14ac:dyDescent="0.25">
      <c r="A153" s="18">
        <v>2007</v>
      </c>
      <c r="B153" s="10">
        <v>2045177</v>
      </c>
      <c r="C153" s="10">
        <v>1025239</v>
      </c>
      <c r="D153" s="10">
        <v>1019938</v>
      </c>
      <c r="E153" s="22">
        <f t="shared" ref="E153:E165" si="51">C153/B153</f>
        <v>0.50129597584952301</v>
      </c>
      <c r="F153" s="22">
        <f t="shared" ref="F153:F164" si="52">D153/B153</f>
        <v>0.49870402415047693</v>
      </c>
    </row>
    <row r="154" spans="1:6" x14ac:dyDescent="0.25">
      <c r="A154" s="18">
        <v>2008</v>
      </c>
      <c r="B154" s="10">
        <v>2048619</v>
      </c>
      <c r="C154" s="10">
        <v>1026804</v>
      </c>
      <c r="D154" s="10">
        <v>1021815</v>
      </c>
      <c r="E154" s="22">
        <f>C154/B154</f>
        <v>0.5012176495483055</v>
      </c>
      <c r="F154" s="22">
        <f t="shared" si="52"/>
        <v>0.49878235045169456</v>
      </c>
    </row>
    <row r="155" spans="1:6" x14ac:dyDescent="0.25">
      <c r="A155" s="18">
        <v>2009</v>
      </c>
      <c r="B155" s="10">
        <v>2052722</v>
      </c>
      <c r="C155" s="10">
        <v>1028815</v>
      </c>
      <c r="D155" s="10">
        <v>1023907</v>
      </c>
      <c r="E155" s="22">
        <f t="shared" si="51"/>
        <v>0.50119548579885631</v>
      </c>
      <c r="F155" s="22">
        <f t="shared" si="52"/>
        <v>0.49880451420114363</v>
      </c>
    </row>
    <row r="156" spans="1:6" x14ac:dyDescent="0.25">
      <c r="A156" s="18">
        <v>2010</v>
      </c>
      <c r="B156" s="10">
        <v>2057284</v>
      </c>
      <c r="C156" s="10">
        <v>1030880</v>
      </c>
      <c r="D156" s="10">
        <v>1026404</v>
      </c>
      <c r="E156" s="22">
        <f t="shared" si="51"/>
        <v>0.50108784202861634</v>
      </c>
      <c r="F156" s="22">
        <f t="shared" si="52"/>
        <v>0.49891215797138361</v>
      </c>
    </row>
    <row r="157" spans="1:6" x14ac:dyDescent="0.25">
      <c r="A157" s="18">
        <v>2011</v>
      </c>
      <c r="B157" s="10">
        <v>2059794</v>
      </c>
      <c r="C157" s="10">
        <v>1031926</v>
      </c>
      <c r="D157" s="10">
        <v>1027868</v>
      </c>
      <c r="E157" s="22">
        <f t="shared" si="51"/>
        <v>0.50098504996130677</v>
      </c>
      <c r="F157" s="22">
        <f t="shared" si="52"/>
        <v>0.49901495003869317</v>
      </c>
    </row>
    <row r="158" spans="1:6" x14ac:dyDescent="0.25">
      <c r="A158" s="18">
        <v>2012</v>
      </c>
      <c r="B158" s="10">
        <v>2062294</v>
      </c>
      <c r="C158" s="10">
        <v>1033138</v>
      </c>
      <c r="D158" s="10">
        <v>1029156</v>
      </c>
      <c r="E158" s="22">
        <f t="shared" si="51"/>
        <v>0.50096542975928748</v>
      </c>
      <c r="F158" s="22">
        <f t="shared" si="52"/>
        <v>0.49903457024071252</v>
      </c>
    </row>
    <row r="159" spans="1:6" x14ac:dyDescent="0.25">
      <c r="A159" s="18">
        <v>2013</v>
      </c>
      <c r="B159" s="10">
        <v>2065769</v>
      </c>
      <c r="C159" s="10">
        <v>1034841</v>
      </c>
      <c r="D159" s="10">
        <v>1030928</v>
      </c>
      <c r="E159" s="22">
        <f t="shared" si="51"/>
        <v>0.50094710492799532</v>
      </c>
      <c r="F159" s="22">
        <f t="shared" si="52"/>
        <v>0.49905289507200468</v>
      </c>
    </row>
    <row r="160" spans="1:6" x14ac:dyDescent="0.25">
      <c r="A160" s="18">
        <v>2014</v>
      </c>
      <c r="B160" s="10">
        <v>2069172</v>
      </c>
      <c r="C160" s="10">
        <v>1036518</v>
      </c>
      <c r="D160" s="10">
        <v>1032654</v>
      </c>
      <c r="E160" s="22">
        <f t="shared" si="51"/>
        <v>0.50093370681605975</v>
      </c>
      <c r="F160" s="22">
        <f t="shared" si="52"/>
        <v>0.49906629318394025</v>
      </c>
    </row>
    <row r="161" spans="1:6" x14ac:dyDescent="0.25">
      <c r="A161" s="18">
        <v>2015</v>
      </c>
      <c r="B161" s="10">
        <v>2071278</v>
      </c>
      <c r="C161" s="10">
        <v>1037601</v>
      </c>
      <c r="D161" s="10">
        <v>1033677</v>
      </c>
      <c r="E161" s="22">
        <f t="shared" si="51"/>
        <v>0.50094724126843426</v>
      </c>
      <c r="F161" s="22">
        <f t="shared" si="52"/>
        <v>0.49905275873156574</v>
      </c>
    </row>
    <row r="162" spans="1:6" x14ac:dyDescent="0.25">
      <c r="A162" s="18">
        <v>2016</v>
      </c>
      <c r="B162" s="10">
        <v>2073702</v>
      </c>
      <c r="C162" s="10">
        <v>1038613</v>
      </c>
      <c r="D162" s="10">
        <v>1035089</v>
      </c>
      <c r="E162" s="22">
        <f t="shared" si="51"/>
        <v>0.50084968814226927</v>
      </c>
      <c r="F162" s="22">
        <f t="shared" si="52"/>
        <v>0.49915031185773079</v>
      </c>
    </row>
    <row r="163" spans="1:6" x14ac:dyDescent="0.25">
      <c r="A163" s="18">
        <v>2017</v>
      </c>
      <c r="B163" s="10">
        <v>2075301</v>
      </c>
      <c r="C163" s="10">
        <v>1039283</v>
      </c>
      <c r="D163" s="10">
        <v>1036018</v>
      </c>
      <c r="E163" s="22">
        <f t="shared" si="51"/>
        <v>0.50078663287879688</v>
      </c>
      <c r="F163" s="22">
        <f t="shared" si="52"/>
        <v>0.49921336712120312</v>
      </c>
    </row>
    <row r="164" spans="1:6" x14ac:dyDescent="0.25">
      <c r="A164" s="18">
        <v>2018</v>
      </c>
      <c r="B164" s="10">
        <v>2077132</v>
      </c>
      <c r="C164" s="10">
        <v>1040200</v>
      </c>
      <c r="D164" s="10">
        <v>1036932</v>
      </c>
      <c r="E164" s="22">
        <f t="shared" si="51"/>
        <v>0.50078666160841001</v>
      </c>
      <c r="F164" s="22">
        <f t="shared" si="52"/>
        <v>0.49921333839158993</v>
      </c>
    </row>
    <row r="165" spans="1:6" x14ac:dyDescent="0.25">
      <c r="A165" s="18">
        <v>2019</v>
      </c>
      <c r="B165" s="10">
        <v>2076255</v>
      </c>
      <c r="C165" s="10">
        <v>1039716</v>
      </c>
      <c r="D165" s="10">
        <v>1036539</v>
      </c>
      <c r="E165" s="22">
        <f t="shared" si="51"/>
        <v>0.5007650794338846</v>
      </c>
      <c r="F165" s="22">
        <f>D165/B165</f>
        <v>0.49923492056611546</v>
      </c>
    </row>
    <row r="166" spans="1:6" x14ac:dyDescent="0.25">
      <c r="A166" s="18">
        <v>2020</v>
      </c>
      <c r="B166" s="10">
        <f>T29</f>
        <v>2068808</v>
      </c>
      <c r="C166" s="10">
        <v>1035218</v>
      </c>
      <c r="D166" s="10">
        <v>1033590</v>
      </c>
      <c r="E166" s="22">
        <f t="shared" ref="E166" si="53">C166/B166</f>
        <v>0.50039346328900502</v>
      </c>
      <c r="F166" s="22">
        <f>D166/B166</f>
        <v>0.49960653671099492</v>
      </c>
    </row>
    <row r="167" spans="1:6" x14ac:dyDescent="0.25">
      <c r="A167" s="34" t="s">
        <v>55</v>
      </c>
      <c r="B167" s="30">
        <v>1836713</v>
      </c>
      <c r="C167" s="30">
        <v>911087</v>
      </c>
      <c r="D167" s="30">
        <v>925626</v>
      </c>
      <c r="E167" s="35">
        <f t="shared" ref="E167:E168" si="54">C167/B167</f>
        <v>0.49604211436408407</v>
      </c>
      <c r="F167" s="35">
        <f>D167/B167</f>
        <v>0.50395788563591593</v>
      </c>
    </row>
    <row r="168" spans="1:6" x14ac:dyDescent="0.25">
      <c r="A168" s="18">
        <v>2022</v>
      </c>
      <c r="B168" s="10">
        <v>1829954</v>
      </c>
      <c r="C168" s="10">
        <v>907033</v>
      </c>
      <c r="D168" s="10">
        <v>922921</v>
      </c>
      <c r="E168" s="22">
        <f t="shared" si="54"/>
        <v>0.49565890727307899</v>
      </c>
      <c r="F168" s="22">
        <f>D168/B168</f>
        <v>0.50434109272692096</v>
      </c>
    </row>
    <row r="169" spans="1:6" x14ac:dyDescent="0.25">
      <c r="A169" s="18">
        <v>2023</v>
      </c>
      <c r="B169" s="10">
        <v>1826247</v>
      </c>
      <c r="C169" s="10">
        <v>904739</v>
      </c>
      <c r="D169" s="10">
        <v>921508</v>
      </c>
      <c r="E169" s="22">
        <f t="shared" ref="E169" si="55">C169/B169</f>
        <v>0.49540889047319447</v>
      </c>
      <c r="F169" s="22">
        <f>D169/B169</f>
        <v>0.50459110952680553</v>
      </c>
    </row>
    <row r="173" spans="1:6" x14ac:dyDescent="0.25">
      <c r="A173" s="2" t="s">
        <v>57</v>
      </c>
    </row>
    <row r="174" spans="1:6" x14ac:dyDescent="0.25">
      <c r="A174" s="2" t="s">
        <v>51</v>
      </c>
    </row>
  </sheetData>
  <mergeCells count="9">
    <mergeCell ref="B150:D150"/>
    <mergeCell ref="C110:E110"/>
    <mergeCell ref="F110:H110"/>
    <mergeCell ref="L110:N110"/>
    <mergeCell ref="N3:P3"/>
    <mergeCell ref="O110:Q110"/>
    <mergeCell ref="E150:F150"/>
    <mergeCell ref="X28:Y28"/>
    <mergeCell ref="Z28:AA28"/>
  </mergeCells>
  <phoneticPr fontId="7" type="noConversion"/>
  <conditionalFormatting sqref="AC64:AC7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4:Y7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64:AG7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2:F1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:G1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2:H1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0.75" bottom="0.5" header="0.5" footer="0.75"/>
  <pageSetup orientation="portrait" r:id="rId1"/>
  <ignoredErrors>
    <ignoredError sqref="B3:J3 B62:O62 B28:S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Katerina Nikolovska</cp:lastModifiedBy>
  <dcterms:created xsi:type="dcterms:W3CDTF">2020-06-29T15:00:35Z</dcterms:created>
  <dcterms:modified xsi:type="dcterms:W3CDTF">2024-08-12T13:07:06Z</dcterms:modified>
</cp:coreProperties>
</file>